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helen\My Drive\TGSF google drive\Forms\Grants to Orgs\"/>
    </mc:Choice>
  </mc:AlternateContent>
  <xr:revisionPtr revIDLastSave="0" documentId="13_ncr:1_{B8FD73B8-00E1-445F-8A5C-80C681A8D101}" xr6:coauthVersionLast="47" xr6:coauthVersionMax="47" xr10:uidLastSave="{00000000-0000-0000-0000-000000000000}"/>
  <bookViews>
    <workbookView xWindow="-103" yWindow="-103" windowWidth="22149" windowHeight="13200" xr2:uid="{00000000-000D-0000-FFFF-FFFF00000000}"/>
  </bookViews>
  <sheets>
    <sheet name="Instructions" sheetId="1" r:id="rId1"/>
    <sheet name="Application Form" sheetId="2" r:id="rId2"/>
    <sheet name="Pro Forma" sheetId="3" r:id="rId3"/>
    <sheet name="Advice Sheet" sheetId="4" r:id="rId4"/>
    <sheet name="2026-27 Application Deadlines" sheetId="5" r:id="rId5"/>
  </sheets>
  <definedNames>
    <definedName name="_xlnm.Print_Area" localSheetId="3">'Advice Sheet'!$A$1:$B$48</definedName>
    <definedName name="_xlnm.Print_Area" localSheetId="1">'Application Form'!$A$1:$K$109</definedName>
    <definedName name="_xlnm.Print_Area" localSheetId="2">'Pro Forma'!$A$1:$K$128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 i="3" l="1"/>
  <c r="D11" i="3"/>
  <c r="B290" i="3"/>
  <c r="B289" i="3"/>
  <c r="B288" i="3"/>
  <c r="B287" i="3"/>
  <c r="B286" i="3"/>
  <c r="B285" i="3"/>
  <c r="B284" i="3"/>
  <c r="L283" i="3"/>
  <c r="K283" i="3"/>
  <c r="J283" i="3"/>
  <c r="I283" i="3"/>
  <c r="G283" i="3"/>
  <c r="F283" i="3"/>
  <c r="E283" i="3"/>
  <c r="D283" i="3"/>
  <c r="C283" i="3"/>
  <c r="B283" i="3"/>
  <c r="B282" i="3"/>
  <c r="C290" i="3" s="1"/>
  <c r="I124" i="3"/>
  <c r="K97" i="3"/>
  <c r="H97" i="3"/>
  <c r="E97" i="3"/>
  <c r="K95" i="3"/>
  <c r="H95" i="3"/>
  <c r="E95" i="3"/>
  <c r="K93" i="3"/>
  <c r="H93" i="3"/>
  <c r="E93" i="3"/>
  <c r="K91" i="3"/>
  <c r="H91" i="3"/>
  <c r="E91" i="3"/>
  <c r="K89" i="3"/>
  <c r="H89" i="3"/>
  <c r="E89" i="3"/>
  <c r="K87" i="3"/>
  <c r="H87" i="3"/>
  <c r="E87" i="3"/>
  <c r="K85" i="3"/>
  <c r="H85" i="3"/>
  <c r="E85" i="3"/>
  <c r="N83" i="3"/>
  <c r="K83" i="3"/>
  <c r="H83" i="3"/>
  <c r="E83" i="3"/>
  <c r="K81" i="3"/>
  <c r="H81" i="3"/>
  <c r="E81" i="3"/>
  <c r="B78" i="3"/>
  <c r="J64" i="3"/>
  <c r="J59" i="3"/>
  <c r="E37" i="3"/>
  <c r="E35" i="3"/>
  <c r="E33" i="3"/>
  <c r="M1" i="3"/>
  <c r="E1" i="3"/>
  <c r="E101" i="2"/>
  <c r="K96" i="2"/>
  <c r="H95" i="2"/>
  <c r="I95" i="2" s="1"/>
  <c r="I94" i="2"/>
  <c r="H94" i="2"/>
  <c r="I93" i="2"/>
  <c r="H93" i="2"/>
  <c r="H92" i="2"/>
  <c r="H91" i="2"/>
  <c r="H90" i="2"/>
  <c r="I92" i="2" s="1"/>
  <c r="I89" i="2"/>
  <c r="H89" i="2"/>
  <c r="H88" i="2"/>
  <c r="H87" i="2"/>
  <c r="H86" i="2"/>
  <c r="H85" i="2"/>
  <c r="H84" i="2"/>
  <c r="I86" i="2" s="1"/>
  <c r="I96" i="2" s="1"/>
  <c r="H48" i="2" s="1"/>
  <c r="I83" i="2"/>
  <c r="H83" i="2"/>
  <c r="H82" i="2"/>
  <c r="K80" i="2"/>
  <c r="M51" i="2"/>
  <c r="M50" i="2"/>
  <c r="K49" i="2"/>
  <c r="K48" i="2"/>
  <c r="K47" i="2"/>
  <c r="K40" i="2"/>
  <c r="K39" i="2"/>
  <c r="M31" i="2"/>
  <c r="M27" i="2"/>
  <c r="N23" i="2"/>
  <c r="M23" i="2"/>
  <c r="N22" i="2"/>
  <c r="M22" i="2"/>
  <c r="N21" i="2"/>
  <c r="M21" i="2"/>
  <c r="M20" i="2"/>
  <c r="M19" i="2"/>
  <c r="M18" i="2"/>
  <c r="M7" i="2"/>
  <c r="M6" i="2"/>
  <c r="N4" i="2"/>
  <c r="M5" i="2" s="1"/>
  <c r="C52" i="2" s="1"/>
  <c r="C53" i="3" s="1"/>
  <c r="M1" i="2"/>
  <c r="E1" i="2"/>
  <c r="B1" i="2"/>
  <c r="N24" i="2" l="1"/>
  <c r="K45" i="2"/>
  <c r="M36" i="2"/>
  <c r="K50" i="2"/>
  <c r="M24" i="2"/>
</calcChain>
</file>

<file path=xl/sharedStrings.xml><?xml version="1.0" encoding="utf-8"?>
<sst xmlns="http://schemas.openxmlformats.org/spreadsheetml/2006/main" count="386" uniqueCount="320">
  <si>
    <t>TGSF Voluntary Organisations Application Pack – Instructions</t>
  </si>
  <si>
    <t>Somerset Grants – Please read these instructions carefully before completing your application</t>
  </si>
  <si>
    <t>BEFORE YOU BEGIN</t>
  </si>
  <si>
    <t>a)</t>
  </si>
  <si>
    <t>Ensure you are using the latest version of the application form. The Trustees require all funding requests to be made on the latest version of the form</t>
  </si>
  <si>
    <t>b)</t>
  </si>
  <si>
    <t>Read the Guidance Notes below and the Advice Sheet before you start your application</t>
  </si>
  <si>
    <t>c)</t>
  </si>
  <si>
    <t>Check the Awards Committee meeting dates on the Foundation's website before submitting. Meeting schedules may change from time to time, so always verify the latest dates</t>
  </si>
  <si>
    <t>d)</t>
  </si>
  <si>
    <t>Applications must be submitted a minimum of 11 days before an Awards Committee meeting date to allow time for processing and circulation to Trustees</t>
  </si>
  <si>
    <t>e)</t>
  </si>
  <si>
    <t>The Foundation does not make grants retrospectively, so please ensure your application is submitted to an Awards meeting before your project, trip or event takes place</t>
  </si>
  <si>
    <t>f)</t>
  </si>
  <si>
    <t>The Foundation particularly welcomes applications from smaller, local organisations and charities that do not have access to professional fundraising support or national/regional funding teams</t>
  </si>
  <si>
    <t>g)</t>
  </si>
  <si>
    <t>State clearly the expected outcomes, achievements or benefits of your project, event or trip. Trustees will give particular consideration to applications that demonstrate clear educational value</t>
  </si>
  <si>
    <t>h)</t>
  </si>
  <si>
    <t>Trustees will not consider an application for the same, or a substantially similar project, if it has already been submitted during the same academic year, from 1 September to 31 August.</t>
  </si>
  <si>
    <t>i)</t>
  </si>
  <si>
    <t>Organisations submitting multiple applications in the same academic year are encouraged to prioritise their strongest bids, as Trustees may take the number and relative priority of applications into account when making funding decisions</t>
  </si>
  <si>
    <t>ABOUT THIS WORKBOOK</t>
  </si>
  <si>
    <t>This Excel Workbook contains five worksheets:</t>
  </si>
  <si>
    <t>Instructions (this sheet), which you should read in full before completing your application</t>
  </si>
  <si>
    <t>Application Form – The main application form. Please enter your organisation's name and complete all relevant sections</t>
  </si>
  <si>
    <t>Pro Forma – Your organisation's financial proforma. This must be completed if a proforma has not been submitted to the Foundation within the last 12 months</t>
  </si>
  <si>
    <t>Advice Sheet – Information about what the Foundation can and cannot fund</t>
  </si>
  <si>
    <t>Application deadlines for this academic year</t>
  </si>
  <si>
    <t>COMPLETING THE FORM</t>
  </si>
  <si>
    <t>Enter your organisation's name on the Application Form and complete all relevant sections</t>
  </si>
  <si>
    <t>Pay attention to the dark grey column on the right-hand side of the viewable area. This contains:</t>
  </si>
  <si>
    <t>•  Tips (in red/yellow) – on how to use the form correctly</t>
  </si>
  <si>
    <t>•  Advice messages (in white) – about certain elements of the information you have entered</t>
  </si>
  <si>
    <t>Please do not exceed the word limit for each box. Only text that is visible on the form can be seen by the Trustees once the application has been processed</t>
  </si>
  <si>
    <t>Please also read the notes highlighted in red on the application form itself for additional important guidance</t>
  </si>
  <si>
    <t>IMPORTANT – SOFTWARE &amp; FORMAT REQUIREMENTS</t>
  </si>
  <si>
    <t>⚠</t>
  </si>
  <si>
    <t>This form must be completed using Microsoft Excel ONLY</t>
  </si>
  <si>
    <t>Do NOT use Google Sheets or any other software. Using alternative software will deactivate controls and features, and the Foundation will not be able to process your application</t>
  </si>
  <si>
    <t>Do NOT convert the file to any other format (e.g. PDF, CSV). It must remain as an Excel Workbook (.xlsx)</t>
  </si>
  <si>
    <t>HOW TO SUBMIT YOUR APPLICATION</t>
  </si>
  <si>
    <t>Save the completed workbook as an Excel file (.xlsx)</t>
  </si>
  <si>
    <t>Email the completed Excel Workbook to the Foundation as an attachment</t>
  </si>
  <si>
    <t>Check the Foundation's website for the latest Awards Committee meeting dates before submitting – www.tgsf.org.uk</t>
  </si>
  <si>
    <t>Ensure your application is submitted at least 11 days before the relevant Awards Committee meeting date</t>
  </si>
  <si>
    <t>QUICK REFERENCE CHECKLIST</t>
  </si>
  <si>
    <t>☐</t>
  </si>
  <si>
    <t>Used the latest version of the application form</t>
  </si>
  <si>
    <t>Read the Advice Sheet notes</t>
  </si>
  <si>
    <t>Completed the form using Microsoft Excel (not Google Sheets or other software)</t>
  </si>
  <si>
    <t>Reviewed tips and advice in the dark grey column</t>
  </si>
  <si>
    <t>Completed the Pro Forma (if one has not been submitted to the Foundation within the last 12 months)</t>
  </si>
  <si>
    <t>Checked the latest Awards Committee meeting dates on the Foundation's website</t>
  </si>
  <si>
    <t>Submitted at least 11 days before the relevant Awards Committee meeting date</t>
  </si>
  <si>
    <t>Emailed as an Excel Workbook attachment (not converted to another format)</t>
  </si>
  <si>
    <t>CONTACT THE FOUNDATION</t>
  </si>
  <si>
    <t>☎</t>
  </si>
  <si>
    <t>Telephone:  020 8882 2999</t>
  </si>
  <si>
    <t>✉</t>
  </si>
  <si>
    <t>Email:  office@tgsf.org.uk</t>
  </si>
  <si>
    <t>🌐</t>
  </si>
  <si>
    <t>Website:  www.tgsf.org.uk</t>
  </si>
  <si>
    <t>📷</t>
  </si>
  <si>
    <t>Instagram:  @tottenhamgsfoundation</t>
  </si>
  <si>
    <t>Please contact the Foundation if you have any questions about completing your application</t>
  </si>
  <si>
    <t>@</t>
  </si>
  <si>
    <t>V</t>
  </si>
  <si>
    <t>THE TOTTENHAM GRAMMAR SCHOOL FOUNDATION</t>
  </si>
  <si>
    <t>A registered Charity</t>
  </si>
  <si>
    <t>VOL (2026/27)</t>
  </si>
  <si>
    <t>[build 6.6]</t>
  </si>
  <si>
    <t>to Extract #2</t>
  </si>
  <si>
    <t xml:space="preserve"> APPLICATION FOR A </t>
  </si>
  <si>
    <t>To:- The Clerk to the Foundation</t>
  </si>
  <si>
    <t>SOMERSET GRANT</t>
  </si>
  <si>
    <t>PO Box 81763
LONDON</t>
  </si>
  <si>
    <t>·</t>
  </si>
  <si>
    <t>THIS FORM IS FOR USE BY ORGANISATIONS WHEN SUBMITTING A REQUEST TO THE TOTTENHAM GRAMMAR SCHOOL FOUNDATION FOR GRANT FUNDING.</t>
  </si>
  <si>
    <t>N4 9QD
Telephone:  020 8882 2999</t>
  </si>
  <si>
    <t>THE PERSON COMPLETING THIS FORM SHOULD BE FAMILIAR WITH THE MOST RECENT “ADVICE TO ORGANISATIONS” GUIDANCE SHEET ISSUED BY THE FOUNDATION.</t>
  </si>
  <si>
    <t>THIS APPLICATION FORM SHOULD BE ACCOMPANIED BY A FULLY COMPLETED “PRO FORMA FOR ORGANISATIONS” FORM (unless one has already been submitted to the Foundation within the previous 12 months).</t>
  </si>
  <si>
    <t>Sections [1] to [9] should be completed. Sections [10] and [11] may be supplemented by a letter or report. If more space is needed to respond to any points, please continue on a separate worksheet clearly stating the point number to which the additional information relates.</t>
  </si>
  <si>
    <t>ENTER YOUR DATA IN THE BLUE FIELDS USING YOUR MOUSE, THE TAB KEY OR THE up/down AND left/right KEYS TO NAVIGATE THE FORM</t>
  </si>
  <si>
    <t>[1]</t>
  </si>
  <si>
    <t>ORGANISATION’S NAME:</t>
  </si>
  <si>
    <t>Address:</t>
  </si>
  <si>
    <t>Postcode:</t>
  </si>
  <si>
    <t>Telephone No:</t>
  </si>
  <si>
    <t>[2]</t>
  </si>
  <si>
    <t>Preferred Title:</t>
  </si>
  <si>
    <t>CONTACT’S NAME:</t>
  </si>
  <si>
    <t>to Extract #5</t>
  </si>
  <si>
    <t>Email Address:</t>
  </si>
  <si>
    <t>PLEASE PROVIDE THE FOLLOWING INFORMATION ABOUT THE GRANT BEING APPLIED FOR:</t>
  </si>
  <si>
    <t>Maximum of 10 words here please</t>
  </si>
  <si>
    <t>[3]</t>
  </si>
  <si>
    <t>What is this particular project’s TITLE?               
(10 WORDS MAX - you can provide a longer statement in Section [4] below
A full description is required in Section [10]</t>
  </si>
  <si>
    <t>[4]</t>
  </si>
  <si>
    <t>Please give a concise summary (50 WORDS MAX) of the particular project/event/purchase the grant will be used for. Any text not visible in the box, will not be seen by the Trustees.</t>
  </si>
  <si>
    <t>Maximum of 50 words here please</t>
  </si>
  <si>
    <t>[4a]</t>
  </si>
  <si>
    <t>Please state the estimated number of eligible young people</t>
  </si>
  <si>
    <t>TGSF OFFICE USE ONLY</t>
  </si>
  <si>
    <t>The total of the</t>
  </si>
  <si>
    <t>who will directly benefit from the project if this grant</t>
  </si>
  <si>
    <t>application is successful:</t>
  </si>
  <si>
    <t>For THIS APPLICATION ONLY please
state (as a %) the estimated proportion
of beneficiaries who are:</t>
  </si>
  <si>
    <t xml:space="preserve"> (i) LB Haringey resident:</t>
  </si>
  <si>
    <t>(ii) aged 
below 25 yrs:</t>
  </si>
  <si>
    <t>(iii) are 
    MALE:</t>
  </si>
  <si>
    <t>(iv) are 
  FEMALE:</t>
  </si>
  <si>
    <t>[4b]</t>
  </si>
  <si>
    <t xml:space="preserve"> </t>
  </si>
  <si>
    <t>[4c]</t>
  </si>
  <si>
    <t>Please briefly describe how beneficiaries will be recruited to this project:</t>
  </si>
  <si>
    <t>[5]</t>
  </si>
  <si>
    <t>What is the amount being requested from the Tottenham GS Foundation?</t>
  </si>
  <si>
    <t>[6]</t>
  </si>
  <si>
    <t>The total cost of the project (auto calculated from Section [11] below) is:</t>
  </si>
  <si>
    <t>[7]</t>
  </si>
  <si>
    <t>What is the amount being covered by the organisation’s own resources?</t>
  </si>
  <si>
    <t>[8]</t>
  </si>
  <si>
    <t>What is the amount being sought from other potential funders?</t>
  </si>
  <si>
    <t>NB: the total value of [5]+[7]+[8] should = [6]</t>
  </si>
  <si>
    <t xml:space="preserve">CONTS ALSO INCL: PF   cont sheets x ___   L x ___   </t>
  </si>
  <si>
    <t>Dec on:</t>
  </si>
  <si>
    <t>Other:</t>
  </si>
  <si>
    <t xml:space="preserve">      via   N/P   R/D   S/D</t>
  </si>
  <si>
    <t>#2</t>
  </si>
  <si>
    <t xml:space="preserve">Ret2Con   Ret2Org   on: </t>
  </si>
  <si>
    <t>AoD via   P   T   E   on:</t>
  </si>
  <si>
    <t xml:space="preserve">Chr   Awds   Trst   Fin   Agr £                  on: </t>
  </si>
  <si>
    <t>[9]</t>
  </si>
  <si>
    <t>What is the timescale for receipt of the funds (e.g. does the project involve an event(s) that has a particular date(s) that has already been set)?</t>
  </si>
  <si>
    <t>[9a]</t>
  </si>
  <si>
    <t>For THIS PROJECT ONLY please state the actual physical/geographical delivery location (including postcode):</t>
  </si>
  <si>
    <t>[10]</t>
  </si>
  <si>
    <t>Full description of project / event / purchase. Any text not visible in the box, will not be seen by the Trustees.</t>
  </si>
  <si>
    <t xml:space="preserve">It is important that the text you enter in Sections [10] and [10a] properly fits the box. If you need to include more text than will fit, insert a new worksheet for it and provide appropriate cross references. </t>
  </si>
  <si>
    <t>[10a] State here at least two intended objectives for this proposed project that can be used to monitor outcomes:</t>
  </si>
  <si>
    <t>[11]</t>
  </si>
  <si>
    <t>Full breakdown of all the costs associated with this application (where appropriate, copies of suppliers’ quotes/
estimates should be attached):                                                          †                †                †                 †                  †</t>
  </si>
  <si>
    <t>TGSF OFFICE USE ONLY  - non staffing</t>
  </si>
  <si>
    <t>Item</t>
  </si>
  <si>
    <t>Description</t>
  </si>
  <si>
    <t>Session Length (in hrs)</t>
  </si>
  <si>
    <t>Hourly Rate</t>
  </si>
  <si>
    <t>Number of Sessions</t>
  </si>
  <si>
    <t>Value *</t>
  </si>
  <si>
    <t>Sub Total</t>
  </si>
  <si>
    <t>†  YOU CAN CHANGE THE PURPOSE OF THESE COLUMNS TO SUIT YOUR PROJECT or YOU CAN JUST USE THE 'Sub Total' COLUMN</t>
  </si>
  <si>
    <t>01</t>
  </si>
  <si>
    <t>02</t>
  </si>
  <si>
    <t>03</t>
  </si>
  <si>
    <t>04</t>
  </si>
  <si>
    <t>05</t>
  </si>
  <si>
    <t>06</t>
  </si>
  <si>
    <t>* YOU CAN PUT YOUR OWN FORMULA IN THE 'Value' COLUMN TO GENERATE EACH ROW'S 'Sub Total'</t>
  </si>
  <si>
    <t>07</t>
  </si>
  <si>
    <t>08</t>
  </si>
  <si>
    <t>09</t>
  </si>
  <si>
    <t>10</t>
  </si>
  <si>
    <t>11</t>
  </si>
  <si>
    <t>12</t>
  </si>
  <si>
    <t>13</t>
  </si>
  <si>
    <t>14</t>
  </si>
  <si>
    <t>15</t>
  </si>
  <si>
    <t>Total Project Cost (as shown in Section [6]</t>
  </si>
  <si>
    <t>[12]</t>
  </si>
  <si>
    <t>If the Tottenham Grammar School Foundation is unable to approve the full amount you have requested at point [5] overleaf, what alternative plans would be followed?</t>
  </si>
  <si>
    <t>[13]</t>
  </si>
  <si>
    <t>Pro Forma included?</t>
  </si>
  <si>
    <t xml:space="preserve"> (click to un-tick if appropriate)</t>
  </si>
  <si>
    <t>or</t>
  </si>
  <si>
    <t>Current Pro Forma previously submitted on</t>
  </si>
  <si>
    <t>←</t>
  </si>
  <si>
    <t>(over-type with relevant dates)  ↓</t>
  </si>
  <si>
    <t>[14]</t>
  </si>
  <si>
    <t>Applicant’s Signature:</t>
  </si>
  <si>
    <t>(date)</t>
  </si>
  <si>
    <t>Press "Ctrl ;" to easily insert TODAY'S DATE here</t>
  </si>
  <si>
    <t>GO BACK UP TO THE TOP OF THIS SHEET</t>
  </si>
  <si>
    <t>Your completed submission (application form + Pro Forma if necessary) should be sent by email (to office@tgsf.org.uk) as an Excel spreadsheet/workbook</t>
  </si>
  <si>
    <t>:</t>
  </si>
  <si>
    <t>ORG</t>
  </si>
  <si>
    <t>To:-        The Clerk to the Foundation
PO Box 81763</t>
  </si>
  <si>
    <t>PRO FORMA FOR ORGANISATIONS</t>
  </si>
  <si>
    <t>London
N4 9QD</t>
  </si>
  <si>
    <t>THIS PRO FORMA IS FOR USE BY ORGANISATIONS TO SUPPLY GENERAL INFORMATION TO THE TOTTENHAM GRAMMAR SCHOOL FOUNDATION SO THAT RECORDS CAN BE KEPT UP TO DATE AND GRANT APPLICATIONS CAN PROCESSED AS EFFICIENTLY AS POSSIBLE.</t>
  </si>
  <si>
    <t>THIS PRO FORMA SHOULD ACCOMPANY A FULLY COMPLETED “APPLICATION FOR A SOMERSET GRANT” FORM (unless a pro forma has already been submitted to the Foundation within the previous 12 months and the information thereby provided remains up to date).</t>
  </si>
  <si>
    <t>All items on this page, points [1] to [5] and points [6] and [10] overleaf must be completed. If more space is needed to respond to any points, please continue on a separate sheet clearly stating the point number to which the additional information relates.</t>
  </si>
  <si>
    <t>BANK DETAILS:                Bank Account Name:</t>
  </si>
  <si>
    <t>Bank Branch Sort Code:</t>
  </si>
  <si>
    <t>Bank Account Number:</t>
  </si>
  <si>
    <t>IF YOUR A/C No. IS LESS THAN 8 DIGITS – PLEASE INCLUDE LEADING ZEROS</t>
  </si>
  <si>
    <t>CONTACT DETAILS:</t>
  </si>
  <si>
    <t>PLEASE ANSWER THE FOLLOWING REGARDING THE ORGANISATION NAMED AT POINT [1]:</t>
  </si>
  <si>
    <t>Is the organisation -</t>
  </si>
  <si>
    <t>(tick as appropriate)</t>
  </si>
  <si>
    <t xml:space="preserve"> - a Registered Charity?</t>
  </si>
  <si>
    <t xml:space="preserve"> - a Community Interest Company?</t>
  </si>
  <si>
    <t xml:space="preserve">       If YES to either, please give its registration</t>
  </si>
  <si>
    <t xml:space="preserve"> - a Community Amateur Sports Club?</t>
  </si>
  <si>
    <t>number here:</t>
  </si>
  <si>
    <t>If you did not answer ‘yes’ to one of the above points, please explain in this box when the organisation plans to register or say why it has not, or will not. If constituted using a completely different structure, explain this also.</t>
  </si>
  <si>
    <t xml:space="preserve">When was the organisation established?
</t>
  </si>
  <si>
    <t>What was your annual turnover in the last financial year?</t>
  </si>
  <si>
    <t>Please give a brief summary of the ethos, the main aims and the functions of the organisation:</t>
  </si>
  <si>
    <t xml:space="preserve">   via   N/P   R/D   S/D</t>
  </si>
  <si>
    <t>Added to Vol Org db on:</t>
  </si>
  <si>
    <t>Does the organisation seek to provide support only to particular communities?</t>
  </si>
  <si>
    <t>If you answered ‘yes’ to this point, please provide an explanation in this box:</t>
  </si>
  <si>
    <t>(please tick if appropriate)</t>
  </si>
  <si>
    <t>[6a]</t>
  </si>
  <si>
    <t>Does the organisation seek to provide support to only one particular gender?</t>
  </si>
  <si>
    <t>If you answered ‘yes’ to this point, please state which gender (boys or girls) in this box</t>
  </si>
  <si>
    <t>and give the name(s) of any partner organisations you may work with that provide services for the other gender:</t>
  </si>
  <si>
    <t>What proportion of the organisation’s members/beneficiaries are residents of the London Borough of Haringey?</t>
  </si>
  <si>
    <t>What proportion of the organisation’s members/beneficiaries are aged below 25 years?</t>
  </si>
  <si>
    <t>Regarding the organisation’s adopted policies etc, please indicate those that are available and those which are submitted with this pro forma:</t>
  </si>
  <si>
    <t>PREVIOUSLY</t>
  </si>
  <si>
    <t>ENCLOSED</t>
  </si>
  <si>
    <t>AVAILABLE</t>
  </si>
  <si>
    <t>SUBMITTED*</t>
  </si>
  <si>
    <t xml:space="preserve">                                                                                                                   (click to tick as appropriate)              (click to un-tick as appropriate)         ( *not more than 12 mths ago)</t>
  </si>
  <si>
    <t>TRUST DEED / CONSTITUTION</t>
  </si>
  <si>
    <t>MOST RECENT ANNUAL REPORT</t>
  </si>
  <si>
    <t>MOST RECENT ANNUAL ACCOUNTS**</t>
  </si>
  <si>
    <t>CHILD PROTECTION/SAFEGUARDING POLICY</t>
  </si>
  <si>
    <t>EQUAL OPPORTUNITIES POLICY</t>
  </si>
  <si>
    <t>DIVERSITY POLICY</t>
  </si>
  <si>
    <t>HEALTH AND SAFETY POLICY</t>
  </si>
  <si>
    <t>INSURANCE POLICY</t>
  </si>
  <si>
    <t>OTHER RELEVANT POLICIES (please specify below):</t>
  </si>
  <si>
    <t>** if only 'micro accounts' are produced, Management Accounts (or equivalent) should be provided</t>
  </si>
  <si>
    <t>Enter details of any other relevant policies here:</t>
  </si>
  <si>
    <t>What are the organisation’s plans for the future? If available, please attach a programme of events.</t>
  </si>
  <si>
    <t>Any other comments or relevant information:</t>
  </si>
  <si>
    <t xml:space="preserve">↓ (over-type with relevant date) </t>
  </si>
  <si>
    <t>Contact’s Signature:</t>
  </si>
  <si>
    <t>Please Note: This form is not an application form.</t>
  </si>
  <si>
    <t xml:space="preserve">Your completed submission (application form + Pro Forma if necessary) should be sent by email (to office@tgsf.org.uk) as an Excel spreadsheet/workbook - do not convert it to any other format
</t>
  </si>
  <si>
    <t>The Tottenham Grammar School Foundation promotes the education of persons under the age of 25 years who are resident in the London Borough of Haringey or who have at any time attended as a pupil at a school in the Borough and to provide benefits at any maintained schools and colleges in the Borough which are not normally provided by the LA or their Governing Body. The Foundation owes its origins to the late Sarah, Duchess of Somerset  - extracts from her story are included below.</t>
  </si>
  <si>
    <t>ADVICE TO ORGANISATIONS WHEN SUBMITTING REQUESTS FOR GRANTS</t>
  </si>
  <si>
    <t>Unlike many trusts, the Foundation does not adopt any ‘current priorities’ for its grant making decisions. This advice sheet is based on the Scheme for the Regulation of the Foundation (as approved by the Charity Commissioners) and the rules / conditions made from time to time by the Trustees within the limits prescribed by the Scheme. The Foundation tries to encourage creativity amongst the applications it receives – therefore the following guidance is primarily based on the restrictions that do exist.</t>
  </si>
  <si>
    <t>Applications should be made on the Application Form in this workbook and should be accompanied by a fully completed “PRO FORMA FOR ORGANISATIONS” (unless one has already been submitted to the Foundation within the previous 12 months and the information thereby provided remains up to date). Applications are considered on their individual merits and in the context of any constraints that may be placed on the availability of the Foundation’s resources at the time.</t>
  </si>
  <si>
    <t>The Foundation cannot fund: Clause 32 of the Scheme for the regulation of the Foundation says: “The Charity Not To Relieve Public Funds. The Trustees shall not apply income of the Charity directly in relief of rates, taxes or other public funds but may apply income in supplementing relief or assistance provided out of public funds”.</t>
  </si>
  <si>
    <t>This is interpreted as the Foundation cannot fund:</t>
  </si>
  <si>
    <t>1(a)</t>
  </si>
  <si>
    <t>the employment of staff or payment to individuals for the provision of services</t>
  </si>
  <si>
    <t>1(b)</t>
  </si>
  <si>
    <t>the construction, adaptation, repair and maintenance of school buildings</t>
  </si>
  <si>
    <t>1(c)</t>
  </si>
  <si>
    <t>the repair and maintenance of school equipment</t>
  </si>
  <si>
    <t>1(d)</t>
  </si>
  <si>
    <t>the direct delivery of the National Curriculum</t>
  </si>
  <si>
    <t>1(e)</t>
  </si>
  <si>
    <t>the purchase of vehicles</t>
  </si>
  <si>
    <t>Clause 22 of the Scheme for the regulation of the Foundation says: “Application Of Income. (1) Subject to payment of the expenses aforesaid the Trustees shall apply the income of the Charity in one or more of the following ways:- (i) in promoting the education (including social and physical training) of persons under the age of 25 years who or whose parents are resident in the London Borough of Haringey or who have at any time attended as a pupil at a school in that London borough and who are in need of financial assistance …. (iii) in making grants to other charities which promote the education (including social and physical training) of persons referred to in paragraph (i) above.”</t>
  </si>
  <si>
    <t>Therefore the Foundation cannot fund:</t>
  </si>
  <si>
    <t>1(f)</t>
  </si>
  <si>
    <t>young people who do not live in the Borough of Haringey unless they attend/attended a school in Haringey</t>
  </si>
  <si>
    <t>1(g)</t>
  </si>
  <si>
    <t>the training of staff</t>
  </si>
  <si>
    <t>1(h)</t>
  </si>
  <si>
    <t>resources exclusively for parents</t>
  </si>
  <si>
    <t>1(i)</t>
  </si>
  <si>
    <t>the cost of adults attending trips</t>
  </si>
  <si>
    <t>1(j)</t>
  </si>
  <si>
    <t>any grants for people aged 25 years or over</t>
  </si>
  <si>
    <t>The Foundation prefers:</t>
  </si>
  <si>
    <t>2(a)</t>
  </si>
  <si>
    <t>to receive, where an organisation has a wide catchment area or where it operates near the Borough’s boundaries, an indication of the number (or proportion) of expected beneficiaries who are resident in Haringey</t>
  </si>
  <si>
    <t>2(b)</t>
  </si>
  <si>
    <t>not to be the sole provider of funds for a project: applications should try and show that other contributions are being/have been sought, e.g. PTA, other Trusts, school/Borough budgets, etc</t>
  </si>
  <si>
    <t>2(c)</t>
  </si>
  <si>
    <t>to be asked to contribute towards specific events, projects or purchases rather than to provide a grant as a general subsidy for a particular budget or fund</t>
  </si>
  <si>
    <t>2(d)</t>
  </si>
  <si>
    <t>applications to be clear and concise and, where appropriate, accompanied by copies of suppliers’ quotes/ estimates (more than one for large amounts – to demonstrate best value)</t>
  </si>
  <si>
    <t>2(e)</t>
  </si>
  <si>
    <t>applications to be accompanied by a copy the organisation’s most recent audited accounts and, for first time applicants, a current constitution (or equivalent document) – see pro forma</t>
  </si>
  <si>
    <t>2(f)</t>
  </si>
  <si>
    <t>that where coach hire is part of an application, details of costs and vehicle capacities should be provided to demonstrate best value</t>
  </si>
  <si>
    <t>2(g)</t>
  </si>
  <si>
    <t>to receive reports of how grants have been used, especially when repeat applications are submitted</t>
  </si>
  <si>
    <t>3</t>
  </si>
  <si>
    <t>Other Points:</t>
  </si>
  <si>
    <t>3(a)</t>
  </si>
  <si>
    <t>Where items purchased with granted funds could be regarded as a capital asset (e.g. a computer or a musical instrument), they should not be sold or ownership transferred without the permission of the Foundation. Furthermore, the Trustees will expect that, if the potential recipient is a charity or an educational institution, they should also be based or active in the London Borough of Haringey and the item should be donated without charge.</t>
  </si>
  <si>
    <t>3(b)</t>
  </si>
  <si>
    <t>Persons responsible for preparing and submitting bids should be aware that the Foundation only meets every 8-10 weeks and applications must be submitted to an Awards meeting ahead of your project, trip or event taking place. The dates of Award Committee meetings and other information can also be viewed on the Foundation’s website www.tgsf.org.uk</t>
  </si>
  <si>
    <t>3(c)</t>
  </si>
  <si>
    <t>The Foundation may ask organisations to confirm that they have taken appropriate steps to comply with current Child Protection and Health &amp; Safety recommended best practice for their sport or activity. Applicants should be prepared to answer this.</t>
  </si>
  <si>
    <t>3(d)</t>
  </si>
  <si>
    <t>The Committee or the Chair’s decisions are usually notified to applicants within 7 to 10 days. However, notifications may take longer during the Autumn Term because of the Foundation’s extensive activity processing Undergraduate and college Awards for individual students. Applicants may find it easier to check the status of their application by sending an email to the Clerk (see below).</t>
  </si>
  <si>
    <t>3(e)</t>
  </si>
  <si>
    <t>Application forms and pro formas are also available from the Clerk. The Clerk can be contacted by telephoning 020 8882 2999 or by emailing clerk@tgsf.info</t>
  </si>
  <si>
    <t>3(f)</t>
  </si>
  <si>
    <t>Your completed submission (application form + Pro Forma if necessary) should be sent by email as an Excel spreadsheet/workbook - do not convert it to any other format - do not print it and then scan it for submission. If you prefer to send a printed and signed original by post, that must be in addition to the emailed Excel spreadsheet/workbook.spreadsheet.</t>
  </si>
  <si>
    <t>&gt;&gt;&gt;&gt;&gt;&lt;&lt;&lt;&lt;&lt; </t>
  </si>
  <si>
    <t>SARAH, DUCHESS OF SOMERSET</t>
  </si>
  <si>
    <t>In her Will dated 17 May 1686 Sarah, Duchess of Somerset, included the following:</t>
  </si>
  <si>
    <t>“ Also I do give and appoint the sum of two hundred and fifty pounds, to be expended, paid, and laid out by mine executors, in and for the making an additional building to the school house at Tottenham, near the High Cross, in the County of Middlesex, for the enlargement thereof; whereby it may be made capable to receive a greater number of scholars. Also I do give and appoint the further sum of eleven hundred pounds. . . . for the buying and purchasing of lands, rents, or other hereditaments, in fee simple, and they do settle the same for the support and maintenance of the school, and the master and usher of the said school for ever . . .”.</t>
  </si>
  <si>
    <t>The Will continued to set the Master's salary at £40 per annum and the Usher's at £10 p.a. and laid down a number of provisions for the school, in particular that it was to provide free education for “ . . . . the children of all such people, inhabiting within the said Parish of Tottenham, as shall not have estates or their own, or free or copyhold, of twenty pounds per annum. ”</t>
  </si>
  <si>
    <t>When Sarah died on 25 October 1692 she was buried in Westminster Abbey and in the fullness of time the terms of her Will were carried out and land purchased for the benefit of the school. Much of this land was sold by the Governors in the 1890's to Charterhouse School, and the remainder in 1927.</t>
  </si>
  <si>
    <t>Sadly, the School which Sarah endowed did not survive ‘for ever’ and in 1987 the Governors had reluctantly to recommend its closure to the local education authority and the Secretary of State for Education. That recommendation was approved and the School, by now known as The Somerset School, finally closed its doors in July 1988 after more than 300 years serving Tottenham and Haringey boys.</t>
  </si>
  <si>
    <t>A new, smaller body of Trustees was appointed to administer a new look and considerably wealthier Tottenham Grammar School Foundation. Most had been Governors of The Somerset School and were well aware of the traditions, both of the School and the Foundation.</t>
  </si>
  <si>
    <t>Trustees have endeavoured to administer the Foundation as they imagine Sarah would have wished had she lived in the twenty-first century. By so doing, Trustees hope to be able to act within the spirit of her Will and continue to provide for the education of young people from Tottenham, thereby keeping Sarah, Duchess of Somerset, in her rightful place as a major influence in local education.</t>
  </si>
  <si>
    <t>Awards Committee Meeting Date</t>
  </si>
  <si>
    <t>Application Deadline</t>
  </si>
  <si>
    <t>Tuesday 29 September 2026</t>
  </si>
  <si>
    <t>Friday 18 September 2026</t>
  </si>
  <si>
    <t>Tuesday 10 November 2026</t>
  </si>
  <si>
    <t>Friday 30 October 2026</t>
  </si>
  <si>
    <t>Tuesday 26 January 2027</t>
  </si>
  <si>
    <t>Thursday 15 January 2027</t>
  </si>
  <si>
    <t>Tuesday 27 April 2027</t>
  </si>
  <si>
    <t>Thursday 16 April 2027</t>
  </si>
  <si>
    <t>Tuesday 29 June 2027</t>
  </si>
  <si>
    <t>Thursday 18 June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</si>
</sst>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 #,##0_-;\-* #,##0_-;_-* &quot;-&quot;??_-;_-@_-"/>
    <numFmt numFmtId="165" formatCode="_-&quot;£&quot;* #,##0_-;\-&quot;£&quot;* #,##0_-;_-&quot;£&quot;* &quot;-&quot;??_-;_-@_-"/>
    <numFmt numFmtId="166" formatCode="[$-F800]dddd\,\ mmmm\ dd\,\ yyyy"/>
  </numFmts>
  <fonts count="97" x14ac:knownFonts="1">
    <font>
      <sz val="11"/>
      <color theme="1"/>
      <name val="Calibri"/>
      <family val="2"/>
      <scheme val="minor"/>
    </font>
    <font>
      <sz val="11"/>
      <color theme="1"/>
      <name val="Calibri"/>
      <family val="2"/>
      <scheme val="minor"/>
    </font>
    <font>
      <u/>
      <sz val="11"/>
      <color theme="10"/>
      <name val="Calibri"/>
      <family val="2"/>
    </font>
    <font>
      <b/>
      <sz val="11"/>
      <color theme="1"/>
      <name val="Aptos"/>
      <family val="2"/>
    </font>
    <font>
      <sz val="11"/>
      <color theme="1"/>
      <name val="Aptos"/>
      <family val="2"/>
    </font>
    <font>
      <i/>
      <sz val="11"/>
      <color theme="1"/>
      <name val="Aptos"/>
      <family val="2"/>
    </font>
    <font>
      <b/>
      <u/>
      <sz val="11"/>
      <color theme="1"/>
      <name val="Aptos"/>
      <family val="2"/>
    </font>
    <font>
      <sz val="8"/>
      <color theme="1"/>
      <name val="Aptos"/>
      <family val="2"/>
    </font>
    <font>
      <b/>
      <sz val="11"/>
      <color rgb="FFFF0000"/>
      <name val="Aptos"/>
      <family val="2"/>
    </font>
    <font>
      <b/>
      <sz val="11"/>
      <color rgb="FF00B050"/>
      <name val="Aptos"/>
      <family val="2"/>
    </font>
    <font>
      <sz val="10"/>
      <color theme="1"/>
      <name val="Aptos"/>
      <family val="2"/>
    </font>
    <font>
      <b/>
      <sz val="4"/>
      <color theme="1"/>
      <name val="Aptos"/>
      <family val="2"/>
    </font>
    <font>
      <i/>
      <sz val="11"/>
      <color rgb="FF404040"/>
      <name val="Aptos"/>
      <family val="2"/>
    </font>
    <font>
      <b/>
      <sz val="13"/>
      <color rgb="FFFFFFFF"/>
      <name val="Aptos"/>
      <family val="2"/>
    </font>
    <font>
      <b/>
      <sz val="11"/>
      <color rgb="FFC00000"/>
      <name val="Aptos"/>
      <family val="2"/>
    </font>
    <font>
      <b/>
      <sz val="12"/>
      <color rgb="FF1F4E79"/>
      <name val="Aptos"/>
      <family val="2"/>
    </font>
    <font>
      <sz val="12"/>
      <color rgb="FF1F4E79"/>
      <name val="Aptos"/>
      <family val="2"/>
    </font>
    <font>
      <sz val="11"/>
      <color rgb="FF000000"/>
      <name val="Aptos"/>
      <family val="2"/>
    </font>
    <font>
      <b/>
      <i/>
      <sz val="11"/>
      <color theme="1"/>
      <name val="Aptos"/>
      <family val="2"/>
    </font>
    <font>
      <b/>
      <sz val="11"/>
      <color rgb="FF0070C0"/>
      <name val="Aptos"/>
      <family val="2"/>
    </font>
    <font>
      <b/>
      <sz val="11"/>
      <name val="Aptos"/>
      <family val="2"/>
    </font>
    <font>
      <b/>
      <sz val="11"/>
      <color rgb="FF002060"/>
      <name val="Aptos"/>
      <family val="2"/>
    </font>
    <font>
      <sz val="11"/>
      <color rgb="FF002060"/>
      <name val="Calibri"/>
      <family val="2"/>
      <scheme val="minor"/>
    </font>
    <font>
      <b/>
      <sz val="13"/>
      <color rgb="FF002060"/>
      <name val="Aptos"/>
      <family val="2"/>
    </font>
    <font>
      <sz val="12"/>
      <color rgb="FF002060"/>
      <name val="Aptos"/>
      <family val="2"/>
    </font>
    <font>
      <b/>
      <i/>
      <sz val="11"/>
      <color rgb="FF002060"/>
      <name val="Aptos"/>
      <family val="2"/>
    </font>
    <font>
      <u/>
      <sz val="36"/>
      <color theme="0"/>
      <name val="Aptos"/>
      <family val="2"/>
    </font>
    <font>
      <sz val="8"/>
      <color theme="0"/>
      <name val="Aptos"/>
      <family val="2"/>
    </font>
    <font>
      <b/>
      <sz val="24"/>
      <color rgb="FF00B050"/>
      <name val="Aptos"/>
      <family val="2"/>
    </font>
    <font>
      <b/>
      <sz val="22"/>
      <color rgb="FF00B050"/>
      <name val="Aptos"/>
      <family val="2"/>
    </font>
    <font>
      <sz val="6"/>
      <color rgb="FFFFC000"/>
      <name val="Aptos"/>
      <family val="2"/>
    </font>
    <font>
      <i/>
      <sz val="8"/>
      <color theme="1"/>
      <name val="Aptos"/>
      <family val="2"/>
    </font>
    <font>
      <i/>
      <sz val="8"/>
      <color theme="0"/>
      <name val="Aptos"/>
      <family val="2"/>
    </font>
    <font>
      <u/>
      <sz val="8"/>
      <color theme="1"/>
      <name val="Aptos"/>
      <family val="2"/>
    </font>
    <font>
      <b/>
      <sz val="10"/>
      <color theme="1"/>
      <name val="Aptos"/>
      <family val="2"/>
    </font>
    <font>
      <u/>
      <sz val="8"/>
      <color theme="1" tint="0.14999847407452621"/>
      <name val="Aptos"/>
      <family val="2"/>
    </font>
    <font>
      <sz val="11"/>
      <color theme="1" tint="0.249977111117893"/>
      <name val="Aptos"/>
      <family val="2"/>
    </font>
    <font>
      <b/>
      <u/>
      <sz val="11"/>
      <color theme="0"/>
      <name val="Aptos"/>
      <family val="2"/>
    </font>
    <font>
      <sz val="9"/>
      <color theme="0"/>
      <name val="Aptos"/>
      <family val="2"/>
    </font>
    <font>
      <sz val="10"/>
      <color theme="0"/>
      <name val="Aptos"/>
      <family val="2"/>
    </font>
    <font>
      <sz val="8"/>
      <color theme="10"/>
      <name val="Aptos"/>
      <family val="2"/>
    </font>
    <font>
      <b/>
      <sz val="11"/>
      <color theme="0"/>
      <name val="Aptos"/>
      <family val="2"/>
    </font>
    <font>
      <sz val="6"/>
      <color theme="0" tint="-0.249977111117893"/>
      <name val="Aptos"/>
      <family val="2"/>
    </font>
    <font>
      <sz val="6"/>
      <color rgb="FFFF0000"/>
      <name val="Aptos"/>
      <family val="2"/>
    </font>
    <font>
      <i/>
      <sz val="8"/>
      <name val="Aptos"/>
      <family val="2"/>
    </font>
    <font>
      <b/>
      <i/>
      <sz val="16"/>
      <color theme="0" tint="-0.14999847407452621"/>
      <name val="Aptos"/>
      <family val="2"/>
    </font>
    <font>
      <sz val="11"/>
      <name val="Aptos"/>
      <family val="2"/>
    </font>
    <font>
      <i/>
      <sz val="11"/>
      <name val="Aptos"/>
      <family val="2"/>
    </font>
    <font>
      <b/>
      <i/>
      <sz val="10"/>
      <color rgb="FFFF0000"/>
      <name val="Aptos"/>
      <family val="2"/>
    </font>
    <font>
      <sz val="9"/>
      <color theme="1"/>
      <name val="Aptos"/>
      <family val="2"/>
    </font>
    <font>
      <sz val="11"/>
      <color theme="0"/>
      <name val="Aptos"/>
      <family val="2"/>
    </font>
    <font>
      <b/>
      <sz val="10"/>
      <color theme="0"/>
      <name val="Aptos"/>
      <family val="2"/>
    </font>
    <font>
      <i/>
      <u/>
      <sz val="8"/>
      <color theme="10"/>
      <name val="Aptos"/>
      <family val="2"/>
    </font>
    <font>
      <b/>
      <sz val="18"/>
      <color rgb="FF002060"/>
      <name val="Aptos"/>
      <family val="2"/>
    </font>
    <font>
      <b/>
      <sz val="14"/>
      <color rgb="FFFF0000"/>
      <name val="Aptos"/>
      <family val="2"/>
    </font>
    <font>
      <sz val="11"/>
      <color theme="1"/>
      <name val="Aptos"/>
      <family val="2"/>
    </font>
    <font>
      <b/>
      <sz val="11"/>
      <color rgb="FF002060"/>
      <name val="Aptos"/>
      <family val="2"/>
    </font>
    <font>
      <b/>
      <sz val="10"/>
      <color rgb="FF002060"/>
      <name val="Aptos"/>
      <family val="2"/>
    </font>
    <font>
      <b/>
      <sz val="14"/>
      <color rgb="FF002060"/>
      <name val="Aptos"/>
      <family val="2"/>
    </font>
    <font>
      <sz val="11"/>
      <color rgb="FF002060"/>
      <name val="Aptos"/>
      <family val="2"/>
    </font>
    <font>
      <b/>
      <sz val="11"/>
      <color theme="1"/>
      <name val="Aptos"/>
      <family val="2"/>
    </font>
    <font>
      <b/>
      <sz val="24"/>
      <color rgb="FFFF0000"/>
      <name val="Aptos"/>
      <family val="2"/>
    </font>
    <font>
      <sz val="10"/>
      <color theme="1"/>
      <name val="Aptos"/>
      <family val="2"/>
    </font>
    <font>
      <b/>
      <sz val="10"/>
      <color theme="1"/>
      <name val="Aptos"/>
      <family val="2"/>
    </font>
    <font>
      <i/>
      <sz val="8"/>
      <name val="Aptos"/>
      <family val="2"/>
    </font>
    <font>
      <i/>
      <sz val="10"/>
      <color theme="1"/>
      <name val="Aptos"/>
      <family val="2"/>
    </font>
    <font>
      <sz val="11"/>
      <color theme="0"/>
      <name val="Aptos"/>
      <family val="2"/>
    </font>
    <font>
      <sz val="10"/>
      <color theme="0"/>
      <name val="Aptos"/>
      <family val="2"/>
    </font>
    <font>
      <b/>
      <i/>
      <sz val="16"/>
      <color theme="0" tint="-0.14999847407452621"/>
      <name val="Aptos"/>
      <family val="2"/>
    </font>
    <font>
      <sz val="11"/>
      <name val="Aptos"/>
      <family val="2"/>
    </font>
    <font>
      <sz val="9"/>
      <color theme="0"/>
      <name val="Aptos"/>
      <family val="2"/>
    </font>
    <font>
      <i/>
      <sz val="11"/>
      <name val="Aptos"/>
      <family val="2"/>
    </font>
    <font>
      <b/>
      <i/>
      <sz val="9"/>
      <color rgb="FF00B050"/>
      <name val="Aptos"/>
      <family val="2"/>
    </font>
    <font>
      <b/>
      <u/>
      <sz val="10"/>
      <color theme="1"/>
      <name val="Aptos"/>
      <family val="2"/>
    </font>
    <font>
      <i/>
      <sz val="8"/>
      <color theme="1"/>
      <name val="Aptos"/>
      <family val="2"/>
    </font>
    <font>
      <sz val="9"/>
      <color theme="1" tint="0.14999847407452621"/>
      <name val="Aptos"/>
      <family val="2"/>
    </font>
    <font>
      <sz val="8"/>
      <color theme="1"/>
      <name val="Aptos"/>
      <family val="2"/>
    </font>
    <font>
      <b/>
      <i/>
      <sz val="11"/>
      <color rgb="FF002060"/>
      <name val="Comic Sans MS"/>
      <family val="4"/>
    </font>
    <font>
      <i/>
      <u/>
      <sz val="8"/>
      <color theme="10"/>
      <name val="Aptos"/>
      <family val="2"/>
    </font>
    <font>
      <sz val="11"/>
      <color theme="1" tint="0.14999847407452621"/>
      <name val="Aptos"/>
      <family val="2"/>
    </font>
    <font>
      <b/>
      <i/>
      <sz val="10"/>
      <color rgb="FF002060"/>
      <name val="Aptos"/>
      <family val="2"/>
    </font>
    <font>
      <b/>
      <sz val="12"/>
      <color rgb="FF002060"/>
      <name val="Aptos"/>
      <family val="2"/>
    </font>
    <font>
      <b/>
      <sz val="24"/>
      <color rgb="FF002060"/>
      <name val="Aptos"/>
      <family val="2"/>
    </font>
    <font>
      <i/>
      <sz val="8"/>
      <color rgb="FF002060"/>
      <name val="Aptos"/>
      <family val="2"/>
    </font>
    <font>
      <b/>
      <i/>
      <sz val="9"/>
      <color rgb="FFFF0000"/>
      <name val="Aptos"/>
      <family val="2"/>
    </font>
    <font>
      <i/>
      <sz val="6"/>
      <color rgb="FF002060"/>
      <name val="Aptos"/>
      <family val="2"/>
    </font>
    <font>
      <b/>
      <sz val="10"/>
      <color rgb="FF002060"/>
      <name val="Symbol"/>
      <family val="1"/>
      <charset val="2"/>
    </font>
    <font>
      <b/>
      <i/>
      <sz val="12"/>
      <color theme="1"/>
      <name val="Aptos"/>
      <family val="2"/>
    </font>
    <font>
      <b/>
      <sz val="22"/>
      <color rgb="FF002060"/>
      <name val="Aptos"/>
      <family val="2"/>
    </font>
    <font>
      <sz val="22"/>
      <color rgb="FF002060"/>
      <name val="Aptos"/>
      <family val="2"/>
    </font>
    <font>
      <b/>
      <u/>
      <sz val="11"/>
      <color rgb="FF002060"/>
      <name val="Aptos"/>
      <family val="2"/>
    </font>
    <font>
      <b/>
      <i/>
      <u/>
      <sz val="11"/>
      <color rgb="FF002060"/>
      <name val="Aptos"/>
      <family val="2"/>
    </font>
    <font>
      <i/>
      <sz val="11"/>
      <color rgb="FF002060"/>
      <name val="Aptos"/>
      <family val="2"/>
    </font>
    <font>
      <sz val="10"/>
      <color rgb="FF002060"/>
      <name val="Aptos"/>
      <family val="2"/>
    </font>
    <font>
      <i/>
      <sz val="10"/>
      <color rgb="FF002060"/>
      <name val="Aptos"/>
      <family val="2"/>
    </font>
    <font>
      <b/>
      <sz val="11"/>
      <color rgb="FF1F497D"/>
      <name val="Aptos"/>
      <family val="2"/>
    </font>
    <font>
      <b/>
      <sz val="16"/>
      <color rgb="FF002060"/>
      <name val="Aptos"/>
      <family val="2"/>
    </font>
  </fonts>
  <fills count="9">
    <fill>
      <patternFill patternType="none"/>
    </fill>
    <fill>
      <patternFill patternType="gray125"/>
    </fill>
    <fill>
      <patternFill patternType="solid">
        <fgColor theme="1" tint="0.249977111117893"/>
        <bgColor indexed="64"/>
      </patternFill>
    </fill>
    <fill>
      <patternFill patternType="solid">
        <fgColor rgb="FFFFC000"/>
        <bgColor indexed="64"/>
      </patternFill>
    </fill>
    <fill>
      <patternFill patternType="solid">
        <fgColor rgb="FFE4E4E4"/>
        <bgColor indexed="64"/>
      </patternFill>
    </fill>
    <fill>
      <patternFill patternType="solid">
        <fgColor theme="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8" tint="0.59999389629810485"/>
        <bgColor rgb="FFBFBFBF"/>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theme="6" tint="0.39994506668294322"/>
      </left>
      <right/>
      <top style="thin">
        <color theme="6" tint="0.39994506668294322"/>
      </top>
      <bottom style="thin">
        <color theme="6" tint="0.39994506668294322"/>
      </bottom>
      <diagonal/>
    </border>
    <border>
      <left/>
      <right style="thin">
        <color theme="6" tint="0.39991454817346722"/>
      </right>
      <top style="thin">
        <color theme="6" tint="0.39994506668294322"/>
      </top>
      <bottom style="thin">
        <color theme="6" tint="0.3999450666829432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44" fontId="1" fillId="0" borderId="0"/>
    <xf numFmtId="9" fontId="1" fillId="0" borderId="0"/>
    <xf numFmtId="0" fontId="2" fillId="0" borderId="0">
      <alignment vertical="top"/>
      <protection locked="0"/>
    </xf>
  </cellStyleXfs>
  <cellXfs count="348">
    <xf numFmtId="0" fontId="0" fillId="0" borderId="0" xfId="0"/>
    <xf numFmtId="0" fontId="0" fillId="0" borderId="0" xfId="0" applyAlignment="1">
      <alignment vertical="top"/>
    </xf>
    <xf numFmtId="0" fontId="3" fillId="0" borderId="0" xfId="0" applyFont="1" applyAlignment="1">
      <alignment horizontal="right" vertical="top"/>
    </xf>
    <xf numFmtId="0" fontId="4" fillId="0" borderId="0" xfId="0" applyFont="1" applyAlignment="1">
      <alignment vertical="top" wrapText="1"/>
    </xf>
    <xf numFmtId="0" fontId="12" fillId="0" borderId="0" xfId="0" applyFont="1"/>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xf>
    <xf numFmtId="0" fontId="17" fillId="0" borderId="0" xfId="0" applyFont="1"/>
    <xf numFmtId="0" fontId="5" fillId="0" borderId="0" xfId="0" applyFont="1"/>
    <xf numFmtId="0" fontId="4" fillId="0" borderId="0" xfId="0" applyFont="1" applyAlignment="1">
      <alignment wrapText="1"/>
    </xf>
    <xf numFmtId="0" fontId="0" fillId="0" borderId="0" xfId="0" applyAlignment="1">
      <alignment wrapText="1"/>
    </xf>
    <xf numFmtId="0" fontId="13" fillId="6" borderId="0" xfId="0" applyFont="1" applyFill="1" applyAlignment="1">
      <alignment horizontal="center"/>
    </xf>
    <xf numFmtId="0" fontId="13" fillId="6" borderId="0" xfId="0" applyFont="1" applyFill="1"/>
    <xf numFmtId="0" fontId="20" fillId="0" borderId="0" xfId="0" applyFont="1" applyAlignment="1">
      <alignment horizontal="center"/>
    </xf>
    <xf numFmtId="0" fontId="20" fillId="0" borderId="0" xfId="0" applyFont="1" applyAlignment="1">
      <alignment horizontal="center" vertical="top" wrapText="1"/>
    </xf>
    <xf numFmtId="0" fontId="21" fillId="0" borderId="0" xfId="0" applyFont="1" applyAlignment="1">
      <alignment horizontal="center"/>
    </xf>
    <xf numFmtId="0" fontId="21" fillId="0" borderId="0" xfId="0" applyFont="1"/>
    <xf numFmtId="0" fontId="24" fillId="0" borderId="0" xfId="0" applyFont="1" applyAlignment="1">
      <alignment horizontal="center"/>
    </xf>
    <xf numFmtId="0" fontId="25" fillId="0" borderId="0" xfId="0" applyFont="1"/>
    <xf numFmtId="0" fontId="23" fillId="7" borderId="0" xfId="0" applyFont="1" applyFill="1" applyAlignment="1">
      <alignment horizontal="center"/>
    </xf>
    <xf numFmtId="0" fontId="23" fillId="7" borderId="0" xfId="0" applyFont="1" applyFill="1"/>
    <xf numFmtId="0" fontId="26" fillId="0" borderId="0" xfId="3" quotePrefix="1" applyFont="1" applyAlignment="1" applyProtection="1">
      <alignment vertical="top"/>
    </xf>
    <xf numFmtId="0" fontId="27" fillId="0" borderId="0" xfId="0" applyFont="1" applyAlignment="1">
      <alignment vertical="top"/>
    </xf>
    <xf numFmtId="0" fontId="3" fillId="0" borderId="0" xfId="0" applyFont="1" applyAlignment="1">
      <alignment horizontal="center"/>
    </xf>
    <xf numFmtId="0" fontId="28" fillId="0" borderId="0" xfId="0" applyFont="1" applyAlignment="1">
      <alignment horizontal="right" vertical="center"/>
    </xf>
    <xf numFmtId="0" fontId="31" fillId="0" borderId="0" xfId="0" applyFont="1" applyAlignment="1">
      <alignment horizontal="right" vertical="top"/>
    </xf>
    <xf numFmtId="0" fontId="32" fillId="2" borderId="0" xfId="0" quotePrefix="1" applyFont="1" applyFill="1" applyAlignment="1">
      <alignment vertical="top"/>
    </xf>
    <xf numFmtId="0" fontId="33" fillId="2" borderId="8" xfId="3" applyFont="1" applyFill="1" applyBorder="1" applyAlignment="1" applyProtection="1">
      <alignment vertical="top"/>
    </xf>
    <xf numFmtId="0" fontId="4" fillId="2" borderId="0" xfId="0" applyFont="1" applyFill="1" applyAlignment="1">
      <alignment horizontal="center" vertical="center"/>
    </xf>
    <xf numFmtId="14" fontId="7" fillId="2" borderId="8" xfId="0" applyNumberFormat="1" applyFont="1" applyFill="1" applyBorder="1" applyAlignment="1">
      <alignment horizontal="center" vertical="center"/>
    </xf>
    <xf numFmtId="0" fontId="7" fillId="2" borderId="0" xfId="0" applyFont="1" applyFill="1" applyAlignment="1">
      <alignment vertical="center"/>
    </xf>
    <xf numFmtId="0" fontId="4" fillId="2" borderId="8" xfId="0" applyFont="1" applyFill="1" applyBorder="1"/>
    <xf numFmtId="0" fontId="4" fillId="2" borderId="0" xfId="0" applyFont="1" applyFill="1"/>
    <xf numFmtId="9" fontId="7" fillId="2" borderId="0" xfId="0" applyNumberFormat="1" applyFont="1" applyFill="1" applyAlignment="1">
      <alignment horizontal="right"/>
    </xf>
    <xf numFmtId="0" fontId="3" fillId="0" borderId="0" xfId="0" applyFont="1" applyAlignment="1">
      <alignment vertical="top"/>
    </xf>
    <xf numFmtId="0" fontId="34" fillId="0" borderId="2" xfId="0" applyFont="1" applyBorder="1"/>
    <xf numFmtId="0" fontId="4" fillId="0" borderId="3" xfId="0" applyFont="1" applyBorder="1"/>
    <xf numFmtId="0" fontId="34" fillId="0" borderId="5" xfId="0" applyFont="1" applyBorder="1"/>
    <xf numFmtId="0" fontId="10" fillId="0" borderId="5" xfId="0" applyFont="1" applyBorder="1" applyAlignment="1">
      <alignment horizontal="left"/>
    </xf>
    <xf numFmtId="0" fontId="4" fillId="0" borderId="0" xfId="0" applyFont="1" applyAlignment="1">
      <alignment horizontal="right"/>
    </xf>
    <xf numFmtId="0" fontId="10" fillId="0" borderId="6" xfId="0" applyFont="1" applyBorder="1" applyAlignment="1">
      <alignment horizontal="left"/>
    </xf>
    <xf numFmtId="0" fontId="4" fillId="0" borderId="7" xfId="0" applyFont="1" applyBorder="1" applyAlignment="1">
      <alignment horizontal="right"/>
    </xf>
    <xf numFmtId="0" fontId="10" fillId="0" borderId="0" xfId="0" applyFont="1" applyAlignment="1">
      <alignment horizontal="left"/>
    </xf>
    <xf numFmtId="0" fontId="10" fillId="0" borderId="2" xfId="0" applyFont="1" applyBorder="1" applyAlignment="1">
      <alignment horizontal="left"/>
    </xf>
    <xf numFmtId="0" fontId="4" fillId="0" borderId="3" xfId="0" applyFont="1" applyBorder="1" applyAlignment="1">
      <alignment horizontal="right"/>
    </xf>
    <xf numFmtId="0" fontId="35" fillId="2" borderId="8" xfId="3" applyFont="1" applyFill="1" applyBorder="1" applyAlignment="1" applyProtection="1">
      <alignment vertical="top"/>
    </xf>
    <xf numFmtId="0" fontId="36" fillId="2" borderId="17" xfId="0" applyFont="1" applyFill="1" applyBorder="1" applyAlignment="1">
      <alignment horizontal="right"/>
    </xf>
    <xf numFmtId="0" fontId="4" fillId="0" borderId="1" xfId="0" applyFont="1" applyBorder="1" applyAlignment="1">
      <alignment horizontal="right"/>
    </xf>
    <xf numFmtId="0" fontId="3" fillId="0" borderId="0" xfId="0" applyFont="1" applyAlignment="1">
      <alignment horizontal="left"/>
    </xf>
    <xf numFmtId="0" fontId="4" fillId="0" borderId="0" xfId="0" applyFont="1" applyAlignment="1">
      <alignment vertical="top"/>
    </xf>
    <xf numFmtId="0" fontId="3" fillId="0" borderId="0" xfId="0" applyFont="1" applyAlignment="1">
      <alignment horizontal="left" vertical="top"/>
    </xf>
    <xf numFmtId="0" fontId="4" fillId="0" borderId="2" xfId="0" applyFont="1" applyBorder="1"/>
    <xf numFmtId="0" fontId="4" fillId="0" borderId="5" xfId="0" applyFont="1" applyBorder="1"/>
    <xf numFmtId="0" fontId="4" fillId="0" borderId="6" xfId="0" applyFont="1" applyBorder="1"/>
    <xf numFmtId="0" fontId="4" fillId="0" borderId="1" xfId="0" applyFont="1" applyBorder="1"/>
    <xf numFmtId="0" fontId="4" fillId="0" borderId="1" xfId="0" quotePrefix="1" applyFont="1" applyBorder="1"/>
    <xf numFmtId="0" fontId="40" fillId="0" borderId="0" xfId="3" applyFont="1" applyAlignment="1" applyProtection="1">
      <alignment horizontal="center" vertical="center" wrapText="1"/>
      <protection locked="0"/>
    </xf>
    <xf numFmtId="0" fontId="42" fillId="4" borderId="14" xfId="0" applyFont="1" applyFill="1" applyBorder="1" applyAlignment="1">
      <alignment horizontal="right" vertical="top"/>
    </xf>
    <xf numFmtId="0" fontId="10" fillId="0" borderId="0" xfId="0" applyFont="1" applyAlignment="1">
      <alignment vertical="top"/>
    </xf>
    <xf numFmtId="0" fontId="10" fillId="0" borderId="0" xfId="0" applyFont="1" applyAlignment="1">
      <alignment vertical="center"/>
    </xf>
    <xf numFmtId="0" fontId="10" fillId="0" borderId="1" xfId="0" applyFont="1" applyBorder="1" applyAlignment="1">
      <alignment vertical="top"/>
    </xf>
    <xf numFmtId="0" fontId="4" fillId="0" borderId="1" xfId="0" applyFont="1" applyBorder="1" applyAlignment="1">
      <alignment vertical="top"/>
    </xf>
    <xf numFmtId="0" fontId="10" fillId="0" borderId="1" xfId="0" applyFont="1" applyBorder="1" applyAlignment="1">
      <alignment vertical="center"/>
    </xf>
    <xf numFmtId="0" fontId="4" fillId="0" borderId="7" xfId="0" applyFont="1" applyBorder="1" applyAlignment="1">
      <alignment vertical="top"/>
    </xf>
    <xf numFmtId="0" fontId="3" fillId="0" borderId="0" xfId="0" applyFont="1" applyAlignment="1">
      <alignment vertical="center"/>
    </xf>
    <xf numFmtId="0" fontId="42" fillId="4" borderId="14" xfId="0" applyFont="1" applyFill="1" applyBorder="1" applyAlignment="1">
      <alignment horizontal="right" wrapText="1"/>
    </xf>
    <xf numFmtId="0" fontId="7" fillId="0" borderId="0" xfId="0" applyFont="1" applyAlignment="1">
      <alignment horizontal="right" vertical="center"/>
    </xf>
    <xf numFmtId="0" fontId="43" fillId="0" borderId="0" xfId="0" applyFont="1" applyAlignment="1">
      <alignment horizontal="right" wrapText="1"/>
    </xf>
    <xf numFmtId="0" fontId="44" fillId="4" borderId="2" xfId="0" applyFont="1" applyFill="1" applyBorder="1"/>
    <xf numFmtId="0" fontId="46" fillId="4" borderId="3" xfId="0" applyFont="1" applyFill="1" applyBorder="1"/>
    <xf numFmtId="0" fontId="46" fillId="4" borderId="4" xfId="0" applyFont="1" applyFill="1" applyBorder="1" applyAlignment="1">
      <alignment horizontal="left" wrapText="1"/>
    </xf>
    <xf numFmtId="0" fontId="44" fillId="4" borderId="5" xfId="0" applyFont="1" applyFill="1" applyBorder="1"/>
    <xf numFmtId="0" fontId="46" fillId="4" borderId="0" xfId="0" applyFont="1" applyFill="1"/>
    <xf numFmtId="0" fontId="44" fillId="4" borderId="0" xfId="0" applyFont="1" applyFill="1"/>
    <xf numFmtId="0" fontId="46" fillId="4" borderId="8" xfId="0" applyFont="1" applyFill="1" applyBorder="1" applyAlignment="1">
      <alignment horizontal="left" wrapText="1"/>
    </xf>
    <xf numFmtId="0" fontId="44" fillId="4" borderId="6" xfId="0" applyFont="1" applyFill="1" applyBorder="1"/>
    <xf numFmtId="0" fontId="46" fillId="4" borderId="1" xfId="0" applyFont="1" applyFill="1" applyBorder="1"/>
    <xf numFmtId="0" fontId="46" fillId="4" borderId="7" xfId="0" applyFont="1" applyFill="1" applyBorder="1" applyAlignment="1">
      <alignment horizontal="left" wrapText="1"/>
    </xf>
    <xf numFmtId="0" fontId="3" fillId="0" borderId="0" xfId="0" applyFont="1" applyAlignment="1">
      <alignment horizontal="center" vertical="top"/>
    </xf>
    <xf numFmtId="0" fontId="19" fillId="0" borderId="0" xfId="0" applyFont="1" applyAlignment="1">
      <alignment horizontal="center"/>
    </xf>
    <xf numFmtId="0" fontId="7" fillId="2" borderId="0" xfId="0" applyFont="1" applyFill="1"/>
    <xf numFmtId="0" fontId="31" fillId="4" borderId="15" xfId="0" applyFont="1" applyFill="1" applyBorder="1" applyAlignment="1">
      <alignment horizontal="center" vertical="top" wrapText="1"/>
    </xf>
    <xf numFmtId="0" fontId="31" fillId="0" borderId="0" xfId="0" quotePrefix="1" applyFont="1" applyAlignment="1">
      <alignment horizontal="left" vertical="center"/>
    </xf>
    <xf numFmtId="0" fontId="50" fillId="0" borderId="0" xfId="0" applyFont="1" applyAlignment="1" applyProtection="1">
      <alignment vertical="top"/>
      <protection locked="0"/>
    </xf>
    <xf numFmtId="0" fontId="4" fillId="0" borderId="0" xfId="0" applyFont="1" applyAlignment="1">
      <alignment horizontal="right" vertical="top"/>
    </xf>
    <xf numFmtId="0" fontId="49" fillId="0" borderId="0" xfId="0" applyFont="1" applyAlignment="1">
      <alignment horizontal="right" vertical="center"/>
    </xf>
    <xf numFmtId="0" fontId="54" fillId="0" borderId="0" xfId="0" applyFont="1" applyAlignment="1">
      <alignment horizontal="center"/>
    </xf>
    <xf numFmtId="0" fontId="55" fillId="0" borderId="0" xfId="0" applyFont="1"/>
    <xf numFmtId="0" fontId="55" fillId="0" borderId="3" xfId="0" applyFont="1" applyBorder="1"/>
    <xf numFmtId="0" fontId="55" fillId="0" borderId="4" xfId="0" applyFont="1" applyBorder="1"/>
    <xf numFmtId="9" fontId="56" fillId="8" borderId="15" xfId="2" applyFont="1" applyFill="1" applyBorder="1" applyAlignment="1" applyProtection="1">
      <alignment horizontal="center" vertical="center"/>
      <protection locked="0"/>
    </xf>
    <xf numFmtId="0" fontId="55" fillId="0" borderId="10" xfId="0" applyFont="1" applyBorder="1"/>
    <xf numFmtId="0" fontId="59" fillId="8" borderId="15" xfId="0" applyFont="1" applyFill="1" applyBorder="1" applyAlignment="1" applyProtection="1">
      <alignment horizontal="center" wrapText="1"/>
      <protection locked="0"/>
    </xf>
    <xf numFmtId="49" fontId="56" fillId="8" borderId="9" xfId="0" applyNumberFormat="1" applyFont="1" applyFill="1" applyBorder="1" applyAlignment="1">
      <alignment horizontal="center" vertical="center"/>
    </xf>
    <xf numFmtId="0" fontId="56" fillId="8" borderId="11" xfId="0" applyFont="1" applyFill="1" applyBorder="1" applyAlignment="1">
      <alignment horizontal="center" vertical="center"/>
    </xf>
    <xf numFmtId="0" fontId="62" fillId="2" borderId="0" xfId="0" applyFont="1" applyFill="1" applyAlignment="1">
      <alignment vertical="center"/>
    </xf>
    <xf numFmtId="0" fontId="55" fillId="2" borderId="8" xfId="0" applyFont="1" applyFill="1" applyBorder="1"/>
    <xf numFmtId="0" fontId="55" fillId="2" borderId="0" xfId="0" applyFont="1" applyFill="1"/>
    <xf numFmtId="0" fontId="55" fillId="0" borderId="0" xfId="0" applyFont="1" applyAlignment="1">
      <alignment horizontal="right"/>
    </xf>
    <xf numFmtId="0" fontId="55" fillId="0" borderId="0" xfId="0" applyFont="1" applyAlignment="1">
      <alignment horizontal="right" vertical="top" wrapText="1"/>
    </xf>
    <xf numFmtId="0" fontId="55" fillId="0" borderId="0" xfId="0" applyFont="1" applyAlignment="1">
      <alignment vertical="top" wrapText="1"/>
    </xf>
    <xf numFmtId="0" fontId="60" fillId="0" borderId="0" xfId="0" applyFont="1" applyAlignment="1">
      <alignment vertical="top"/>
    </xf>
    <xf numFmtId="0" fontId="63" fillId="0" borderId="2" xfId="0" applyFont="1" applyBorder="1"/>
    <xf numFmtId="0" fontId="63" fillId="0" borderId="5" xfId="0" applyFont="1" applyBorder="1"/>
    <xf numFmtId="0" fontId="62" fillId="0" borderId="5" xfId="0" applyFont="1" applyBorder="1" applyAlignment="1">
      <alignment horizontal="left"/>
    </xf>
    <xf numFmtId="0" fontId="62" fillId="0" borderId="6" xfId="0" applyFont="1" applyBorder="1" applyAlignment="1">
      <alignment horizontal="left"/>
    </xf>
    <xf numFmtId="0" fontId="55" fillId="0" borderId="1" xfId="0" applyFont="1" applyBorder="1" applyAlignment="1">
      <alignment horizontal="right"/>
    </xf>
    <xf numFmtId="0" fontId="62" fillId="0" borderId="0" xfId="0" applyFont="1" applyAlignment="1">
      <alignment horizontal="left"/>
    </xf>
    <xf numFmtId="0" fontId="63" fillId="0" borderId="3" xfId="0" applyFont="1" applyBorder="1"/>
    <xf numFmtId="0" fontId="55" fillId="2" borderId="0" xfId="0" quotePrefix="1" applyFont="1" applyFill="1"/>
    <xf numFmtId="0" fontId="55" fillId="0" borderId="0" xfId="0" applyFont="1" applyAlignment="1">
      <alignment vertical="top"/>
    </xf>
    <xf numFmtId="0" fontId="60" fillId="0" borderId="0" xfId="0" applyFont="1" applyAlignment="1">
      <alignment horizontal="left"/>
    </xf>
    <xf numFmtId="0" fontId="55" fillId="0" borderId="2" xfId="0" applyFont="1" applyBorder="1"/>
    <xf numFmtId="0" fontId="55" fillId="0" borderId="3" xfId="0" applyFont="1" applyBorder="1" applyAlignment="1">
      <alignment vertical="top"/>
    </xf>
    <xf numFmtId="0" fontId="55" fillId="0" borderId="4" xfId="0" applyFont="1" applyBorder="1" applyAlignment="1">
      <alignment vertical="top"/>
    </xf>
    <xf numFmtId="0" fontId="55" fillId="0" borderId="5" xfId="0" applyFont="1" applyBorder="1" applyAlignment="1">
      <alignment vertical="top"/>
    </xf>
    <xf numFmtId="0" fontId="65" fillId="0" borderId="0" xfId="0" applyFont="1" applyAlignment="1">
      <alignment vertical="top"/>
    </xf>
    <xf numFmtId="0" fontId="65" fillId="0" borderId="0" xfId="0" applyFont="1" applyAlignment="1">
      <alignment horizontal="left" vertical="top"/>
    </xf>
    <xf numFmtId="0" fontId="55" fillId="0" borderId="8" xfId="0" applyFont="1" applyBorder="1" applyAlignment="1">
      <alignment vertical="top" wrapText="1"/>
    </xf>
    <xf numFmtId="0" fontId="55" fillId="0" borderId="0" xfId="0" applyFont="1" applyAlignment="1">
      <alignment horizontal="left" vertical="top"/>
    </xf>
    <xf numFmtId="0" fontId="66" fillId="0" borderId="0" xfId="0" applyFont="1" applyProtection="1">
      <protection locked="0"/>
    </xf>
    <xf numFmtId="0" fontId="65" fillId="0" borderId="5" xfId="0" applyFont="1" applyBorder="1" applyAlignment="1">
      <alignment vertical="top"/>
    </xf>
    <xf numFmtId="0" fontId="55" fillId="0" borderId="0" xfId="0" applyFont="1" applyAlignment="1">
      <alignment horizontal="right" vertical="top"/>
    </xf>
    <xf numFmtId="0" fontId="66" fillId="0" borderId="0" xfId="0" applyFont="1" applyAlignment="1" applyProtection="1">
      <alignment vertical="top" wrapText="1"/>
      <protection locked="0"/>
    </xf>
    <xf numFmtId="0" fontId="55" fillId="0" borderId="0" xfId="0" applyFont="1" applyAlignment="1">
      <alignment vertical="center"/>
    </xf>
    <xf numFmtId="0" fontId="55" fillId="0" borderId="8" xfId="0" applyFont="1" applyBorder="1" applyAlignment="1">
      <alignment vertical="top"/>
    </xf>
    <xf numFmtId="0" fontId="55" fillId="0" borderId="6" xfId="0" applyFont="1" applyBorder="1" applyAlignment="1">
      <alignment vertical="top"/>
    </xf>
    <xf numFmtId="0" fontId="55" fillId="0" borderId="1" xfId="0" applyFont="1" applyBorder="1" applyAlignment="1">
      <alignment vertical="top"/>
    </xf>
    <xf numFmtId="0" fontId="55" fillId="0" borderId="7" xfId="0" applyFont="1" applyBorder="1" applyAlignment="1">
      <alignment vertical="top"/>
    </xf>
    <xf numFmtId="0" fontId="64" fillId="4" borderId="2" xfId="0" applyFont="1" applyFill="1" applyBorder="1"/>
    <xf numFmtId="0" fontId="69" fillId="4" borderId="3" xfId="0" applyFont="1" applyFill="1" applyBorder="1"/>
    <xf numFmtId="0" fontId="69" fillId="4" borderId="4" xfId="0" applyFont="1" applyFill="1" applyBorder="1" applyAlignment="1">
      <alignment horizontal="left" wrapText="1"/>
    </xf>
    <xf numFmtId="0" fontId="70" fillId="2" borderId="0" xfId="0" applyFont="1" applyFill="1" applyAlignment="1">
      <alignment vertical="top" wrapText="1"/>
    </xf>
    <xf numFmtId="0" fontId="64" fillId="4" borderId="5" xfId="0" applyFont="1" applyFill="1" applyBorder="1"/>
    <xf numFmtId="0" fontId="69" fillId="4" borderId="0" xfId="0" applyFont="1" applyFill="1"/>
    <xf numFmtId="0" fontId="64" fillId="4" borderId="0" xfId="0" applyFont="1" applyFill="1"/>
    <xf numFmtId="0" fontId="64" fillId="4" borderId="8" xfId="0" applyFont="1" applyFill="1" applyBorder="1" applyAlignment="1">
      <alignment horizontal="right" vertical="center"/>
    </xf>
    <xf numFmtId="0" fontId="69" fillId="4" borderId="8" xfId="0" applyFont="1" applyFill="1" applyBorder="1" applyAlignment="1">
      <alignment horizontal="left" wrapText="1"/>
    </xf>
    <xf numFmtId="0" fontId="64" fillId="4" borderId="6" xfId="0" applyFont="1" applyFill="1" applyBorder="1"/>
    <xf numFmtId="0" fontId="69" fillId="4" borderId="1" xfId="0" applyFont="1" applyFill="1" applyBorder="1"/>
    <xf numFmtId="0" fontId="69" fillId="4" borderId="7" xfId="0" applyFont="1" applyFill="1" applyBorder="1" applyAlignment="1">
      <alignment horizontal="left" wrapText="1"/>
    </xf>
    <xf numFmtId="0" fontId="66" fillId="0" borderId="14" xfId="0" applyFont="1" applyBorder="1" applyAlignment="1" applyProtection="1">
      <alignment vertical="top" wrapText="1"/>
      <protection locked="0"/>
    </xf>
    <xf numFmtId="0" fontId="65" fillId="0" borderId="3" xfId="0" applyFont="1" applyBorder="1" applyAlignment="1">
      <alignment horizontal="left" vertical="top"/>
    </xf>
    <xf numFmtId="0" fontId="55" fillId="0" borderId="3" xfId="0" applyFont="1" applyBorder="1" applyAlignment="1">
      <alignment vertical="top" wrapText="1"/>
    </xf>
    <xf numFmtId="0" fontId="60" fillId="0" borderId="0" xfId="0" applyFont="1" applyAlignment="1">
      <alignment horizontal="center" vertical="top"/>
    </xf>
    <xf numFmtId="0" fontId="55" fillId="0" borderId="0" xfId="0" applyFont="1" applyAlignment="1">
      <alignment horizontal="center" vertical="center"/>
    </xf>
    <xf numFmtId="0" fontId="74" fillId="0" borderId="0" xfId="0" quotePrefix="1" applyFont="1" applyAlignment="1">
      <alignment horizontal="left" vertical="center"/>
    </xf>
    <xf numFmtId="0" fontId="55" fillId="0" borderId="0" xfId="0" applyFont="1" applyAlignment="1">
      <alignment horizontal="left" vertical="center"/>
    </xf>
    <xf numFmtId="0" fontId="55" fillId="0" borderId="0" xfId="0" applyFont="1" applyAlignment="1">
      <alignment horizontal="left"/>
    </xf>
    <xf numFmtId="0" fontId="73" fillId="0" borderId="0" xfId="0" applyFont="1" applyAlignment="1">
      <alignment horizontal="left" vertical="center"/>
    </xf>
    <xf numFmtId="0" fontId="66" fillId="0" borderId="0" xfId="0" applyFont="1" applyAlignment="1" applyProtection="1">
      <alignment vertical="top"/>
      <protection locked="0"/>
    </xf>
    <xf numFmtId="0" fontId="66" fillId="0" borderId="0" xfId="0" applyFont="1" applyAlignment="1">
      <alignment vertical="top"/>
    </xf>
    <xf numFmtId="0" fontId="66" fillId="0" borderId="0" xfId="0" applyFont="1"/>
    <xf numFmtId="0" fontId="75" fillId="2" borderId="0" xfId="0" applyFont="1" applyFill="1" applyAlignment="1">
      <alignment vertical="top" wrapText="1"/>
    </xf>
    <xf numFmtId="0" fontId="55" fillId="0" borderId="0" xfId="0" quotePrefix="1" applyFont="1" applyAlignment="1">
      <alignment vertical="top"/>
    </xf>
    <xf numFmtId="0" fontId="76" fillId="0" borderId="0" xfId="0" applyFont="1"/>
    <xf numFmtId="0" fontId="79" fillId="2" borderId="0" xfId="0" applyFont="1" applyFill="1" applyAlignment="1">
      <alignment vertical="top"/>
    </xf>
    <xf numFmtId="0" fontId="79" fillId="2" borderId="0" xfId="0" applyFont="1" applyFill="1"/>
    <xf numFmtId="0" fontId="79" fillId="2" borderId="0" xfId="0" quotePrefix="1" applyFont="1" applyFill="1"/>
    <xf numFmtId="0" fontId="81" fillId="0" borderId="0" xfId="0" applyFont="1" applyAlignment="1">
      <alignment vertical="top"/>
    </xf>
    <xf numFmtId="0" fontId="59" fillId="0" borderId="0" xfId="0" applyFont="1" applyAlignment="1">
      <alignment horizontal="right"/>
    </xf>
    <xf numFmtId="0" fontId="82" fillId="0" borderId="0" xfId="0" applyFont="1" applyAlignment="1">
      <alignment vertical="top"/>
    </xf>
    <xf numFmtId="0" fontId="57" fillId="0" borderId="0" xfId="0" applyFont="1" applyAlignment="1">
      <alignment horizontal="right" vertical="top"/>
    </xf>
    <xf numFmtId="0" fontId="59" fillId="0" borderId="8" xfId="0" applyFont="1" applyBorder="1"/>
    <xf numFmtId="0" fontId="59" fillId="0" borderId="6" xfId="0" applyFont="1" applyBorder="1"/>
    <xf numFmtId="0" fontId="59" fillId="0" borderId="1" xfId="0" applyFont="1" applyBorder="1"/>
    <xf numFmtId="0" fontId="4" fillId="0" borderId="0" xfId="0" applyFont="1" applyAlignment="1">
      <alignment horizontal="left" vertical="top"/>
    </xf>
    <xf numFmtId="0" fontId="59" fillId="0" borderId="15" xfId="0" quotePrefix="1" applyFont="1" applyBorder="1" applyAlignment="1">
      <alignment horizontal="center"/>
    </xf>
    <xf numFmtId="0" fontId="21" fillId="8" borderId="15" xfId="0" applyFont="1" applyFill="1" applyBorder="1" applyAlignment="1" applyProtection="1">
      <alignment horizontal="center"/>
      <protection locked="0"/>
    </xf>
    <xf numFmtId="0" fontId="21" fillId="8" borderId="15" xfId="0" applyFont="1" applyFill="1" applyBorder="1" applyProtection="1">
      <protection locked="0"/>
    </xf>
    <xf numFmtId="0" fontId="85" fillId="0" borderId="0" xfId="0" applyFont="1" applyAlignment="1">
      <alignment horizontal="right" vertical="top"/>
    </xf>
    <xf numFmtId="0" fontId="86" fillId="0" borderId="0" xfId="0" applyFont="1" applyAlignment="1">
      <alignment horizontal="right" vertical="top"/>
    </xf>
    <xf numFmtId="0" fontId="59" fillId="0" borderId="0" xfId="0" applyFont="1" applyAlignment="1">
      <alignment vertical="top" wrapText="1"/>
    </xf>
    <xf numFmtId="0" fontId="59" fillId="0" borderId="0" xfId="0" applyFont="1" applyAlignment="1">
      <alignment horizontal="right" vertical="center"/>
    </xf>
    <xf numFmtId="49" fontId="21" fillId="5" borderId="2" xfId="0" applyNumberFormat="1" applyFont="1" applyFill="1" applyBorder="1" applyAlignment="1">
      <alignment vertical="center"/>
    </xf>
    <xf numFmtId="49" fontId="21" fillId="5" borderId="3" xfId="0" applyNumberFormat="1" applyFont="1" applyFill="1" applyBorder="1" applyAlignment="1">
      <alignment vertical="center"/>
    </xf>
    <xf numFmtId="49" fontId="83" fillId="5" borderId="5" xfId="0" applyNumberFormat="1" applyFont="1" applyFill="1" applyBorder="1" applyAlignment="1">
      <alignment vertical="center"/>
    </xf>
    <xf numFmtId="49" fontId="21" fillId="5" borderId="0" xfId="0" applyNumberFormat="1" applyFont="1" applyFill="1" applyAlignment="1">
      <alignment vertical="center"/>
    </xf>
    <xf numFmtId="0" fontId="89" fillId="0" borderId="0" xfId="0" applyFont="1"/>
    <xf numFmtId="0" fontId="0" fillId="0" borderId="0" xfId="0" applyAlignment="1">
      <alignment horizontal="center"/>
    </xf>
    <xf numFmtId="0" fontId="3" fillId="7" borderId="0" xfId="0" applyFont="1" applyFill="1" applyAlignment="1">
      <alignment horizontal="right" vertical="top"/>
    </xf>
    <xf numFmtId="0" fontId="18" fillId="7" borderId="0" xfId="0" applyFont="1" applyFill="1" applyAlignment="1">
      <alignment horizontal="right" vertical="top"/>
    </xf>
    <xf numFmtId="0" fontId="6" fillId="7" borderId="0" xfId="0" applyFont="1" applyFill="1" applyAlignment="1">
      <alignment horizontal="justify" vertical="top" wrapText="1"/>
    </xf>
    <xf numFmtId="0" fontId="8" fillId="7" borderId="0" xfId="0" quotePrefix="1" applyFont="1" applyFill="1" applyAlignment="1">
      <alignment horizontal="right" vertical="top"/>
    </xf>
    <xf numFmtId="0" fontId="8" fillId="7" borderId="0" xfId="0" applyFont="1" applyFill="1" applyAlignment="1">
      <alignment vertical="top" wrapText="1"/>
    </xf>
    <xf numFmtId="0" fontId="4" fillId="7" borderId="0" xfId="0" applyFont="1" applyFill="1" applyAlignment="1">
      <alignment vertical="top" wrapText="1"/>
    </xf>
    <xf numFmtId="0" fontId="8" fillId="7" borderId="0" xfId="0" applyFont="1" applyFill="1" applyAlignment="1">
      <alignment horizontal="right" vertical="top"/>
    </xf>
    <xf numFmtId="0" fontId="4" fillId="7" borderId="0" xfId="0" applyFont="1" applyFill="1" applyAlignment="1">
      <alignment horizontal="justify" vertical="top" wrapText="1"/>
    </xf>
    <xf numFmtId="0" fontId="9" fillId="7" borderId="0" xfId="0" quotePrefix="1" applyFont="1" applyFill="1" applyAlignment="1">
      <alignment horizontal="right" vertical="top"/>
    </xf>
    <xf numFmtId="0" fontId="7" fillId="7" borderId="0" xfId="0" applyFont="1" applyFill="1" applyAlignment="1">
      <alignment horizontal="center" vertical="top" wrapText="1"/>
    </xf>
    <xf numFmtId="0" fontId="11" fillId="7" borderId="0" xfId="0" applyFont="1" applyFill="1" applyAlignment="1">
      <alignment vertical="top" wrapText="1"/>
    </xf>
    <xf numFmtId="0" fontId="90" fillId="7" borderId="0" xfId="0" applyFont="1" applyFill="1" applyAlignment="1">
      <alignment vertical="top" wrapText="1"/>
    </xf>
    <xf numFmtId="0" fontId="21" fillId="7" borderId="0" xfId="0" quotePrefix="1" applyFont="1" applyFill="1" applyAlignment="1">
      <alignment horizontal="right" vertical="top"/>
    </xf>
    <xf numFmtId="0" fontId="21" fillId="7" borderId="0" xfId="0" applyFont="1" applyFill="1" applyAlignment="1">
      <alignment horizontal="left" vertical="top" wrapText="1"/>
    </xf>
    <xf numFmtId="0" fontId="21" fillId="7" borderId="0" xfId="0" applyFont="1" applyFill="1" applyAlignment="1">
      <alignment horizontal="justify" vertical="top" wrapText="1"/>
    </xf>
    <xf numFmtId="0" fontId="21" fillId="7" borderId="0" xfId="0" applyFont="1" applyFill="1" applyAlignment="1">
      <alignment horizontal="center" vertical="top" wrapText="1"/>
    </xf>
    <xf numFmtId="0" fontId="59" fillId="7" borderId="0" xfId="0" applyFont="1" applyFill="1" applyAlignment="1">
      <alignment horizontal="left" vertical="top" wrapText="1"/>
    </xf>
    <xf numFmtId="0" fontId="91" fillId="7" borderId="0" xfId="0" applyFont="1" applyFill="1" applyAlignment="1">
      <alignment horizontal="justify" vertical="top" wrapText="1"/>
    </xf>
    <xf numFmtId="0" fontId="59" fillId="7" borderId="0" xfId="0" applyFont="1" applyFill="1" applyAlignment="1">
      <alignment vertical="top" wrapText="1"/>
    </xf>
    <xf numFmtId="0" fontId="92" fillId="7" borderId="0" xfId="0" applyFont="1" applyFill="1" applyAlignment="1">
      <alignment horizontal="left" vertical="top" wrapText="1"/>
    </xf>
    <xf numFmtId="0" fontId="93" fillId="7" borderId="0" xfId="0" applyFont="1" applyFill="1" applyAlignment="1">
      <alignment horizontal="justify" vertical="top" wrapText="1"/>
    </xf>
    <xf numFmtId="0" fontId="94" fillId="7" borderId="0" xfId="0" applyFont="1" applyFill="1" applyAlignment="1">
      <alignment horizontal="justify" vertical="top" wrapText="1"/>
    </xf>
    <xf numFmtId="0" fontId="58" fillId="7" borderId="0" xfId="0" applyFont="1" applyFill="1" applyAlignment="1">
      <alignment horizontal="center" vertical="top" wrapText="1"/>
    </xf>
    <xf numFmtId="0" fontId="95" fillId="7" borderId="21" xfId="0" applyFont="1" applyFill="1" applyBorder="1" applyAlignment="1">
      <alignment horizontal="center" vertical="center" wrapText="1"/>
    </xf>
    <xf numFmtId="0" fontId="21" fillId="0" borderId="19" xfId="0" applyFont="1" applyBorder="1" applyAlignment="1">
      <alignment horizontal="center" vertical="center" wrapText="1"/>
    </xf>
    <xf numFmtId="0" fontId="21" fillId="0" borderId="21" xfId="0" applyFont="1" applyBorder="1" applyAlignment="1">
      <alignment horizontal="center" vertical="center" wrapText="1"/>
    </xf>
    <xf numFmtId="0" fontId="96" fillId="0" borderId="0" xfId="0" applyFont="1"/>
    <xf numFmtId="0" fontId="4" fillId="0" borderId="0" xfId="0" applyFont="1"/>
    <xf numFmtId="0" fontId="4" fillId="0" borderId="0" xfId="0" applyFont="1" applyAlignment="1">
      <alignment horizontal="left" wrapText="1"/>
    </xf>
    <xf numFmtId="0" fontId="42" fillId="4" borderId="14" xfId="0" applyFont="1" applyFill="1" applyBorder="1" applyAlignment="1">
      <alignment horizontal="right" vertical="top" wrapText="1"/>
    </xf>
    <xf numFmtId="0" fontId="59" fillId="0" borderId="0" xfId="0" applyFont="1"/>
    <xf numFmtId="0" fontId="4" fillId="0" borderId="15" xfId="0" applyFont="1" applyBorder="1"/>
    <xf numFmtId="0" fontId="60" fillId="0" borderId="0" xfId="0" applyFont="1" applyAlignment="1">
      <alignment horizontal="left" vertical="top"/>
    </xf>
    <xf numFmtId="0" fontId="67" fillId="2" borderId="0" xfId="0" applyFont="1" applyFill="1" applyAlignment="1">
      <alignment horizontal="left" vertical="top" wrapText="1"/>
    </xf>
    <xf numFmtId="0" fontId="55" fillId="0" borderId="0" xfId="0" applyFont="1" applyAlignment="1">
      <alignment horizontal="left" wrapText="1"/>
    </xf>
    <xf numFmtId="0" fontId="0" fillId="0" borderId="0" xfId="0"/>
    <xf numFmtId="0" fontId="22" fillId="0" borderId="0" xfId="0" applyFont="1"/>
    <xf numFmtId="0" fontId="60" fillId="0" borderId="0" xfId="0" applyFont="1" applyAlignment="1">
      <alignment horizontal="center"/>
    </xf>
    <xf numFmtId="0" fontId="88" fillId="0" borderId="0" xfId="0" applyFont="1" applyAlignment="1">
      <alignment vertical="top"/>
    </xf>
    <xf numFmtId="0" fontId="95" fillId="7" borderId="18" xfId="0" applyFont="1" applyFill="1" applyBorder="1" applyAlignment="1">
      <alignment horizontal="center" vertical="center" wrapText="1"/>
    </xf>
    <xf numFmtId="164" fontId="36" fillId="2" borderId="16" xfId="0" quotePrefix="1" applyNumberFormat="1" applyFont="1" applyFill="1" applyBorder="1"/>
    <xf numFmtId="165" fontId="36" fillId="2" borderId="17" xfId="0" applyNumberFormat="1" applyFont="1" applyFill="1" applyBorder="1" applyAlignment="1">
      <alignment horizontal="right"/>
    </xf>
    <xf numFmtId="165" fontId="5" fillId="4" borderId="13" xfId="0" applyNumberFormat="1" applyFont="1" applyFill="1" applyBorder="1" applyAlignment="1">
      <alignment vertical="center"/>
    </xf>
    <xf numFmtId="165" fontId="21" fillId="8" borderId="15" xfId="1" applyNumberFormat="1" applyFont="1" applyFill="1" applyBorder="1" applyProtection="1">
      <protection locked="0"/>
    </xf>
    <xf numFmtId="165" fontId="49" fillId="4" borderId="15" xfId="1" applyNumberFormat="1" applyFont="1" applyFill="1" applyBorder="1"/>
    <xf numFmtId="165" fontId="21" fillId="0" borderId="15" xfId="1" applyNumberFormat="1" applyFont="1" applyBorder="1"/>
    <xf numFmtId="0" fontId="1" fillId="0" borderId="0" xfId="0" applyFont="1" applyBorder="1"/>
    <xf numFmtId="0" fontId="1" fillId="0" borderId="0" xfId="0" applyFont="1" applyBorder="1" applyAlignment="1"/>
    <xf numFmtId="0" fontId="55" fillId="0" borderId="0" xfId="0" applyFont="1" applyBorder="1" applyAlignment="1">
      <alignment vertical="top"/>
    </xf>
    <xf numFmtId="0" fontId="60" fillId="0" borderId="0" xfId="0" applyFont="1" applyBorder="1" applyAlignment="1">
      <alignment horizontal="right" vertical="top"/>
    </xf>
    <xf numFmtId="0" fontId="30" fillId="2" borderId="8" xfId="0" applyFont="1" applyFill="1" applyBorder="1" applyAlignment="1">
      <alignment horizontal="left" vertical="top" wrapText="1"/>
    </xf>
    <xf numFmtId="0" fontId="0" fillId="0" borderId="8" xfId="0" applyBorder="1"/>
    <xf numFmtId="0" fontId="4" fillId="0" borderId="0" xfId="0" applyFont="1"/>
    <xf numFmtId="0" fontId="21" fillId="8" borderId="13" xfId="0" applyFont="1" applyFill="1" applyBorder="1" applyAlignment="1" applyProtection="1">
      <alignment horizontal="left" vertical="center"/>
      <protection locked="0"/>
    </xf>
    <xf numFmtId="0" fontId="0" fillId="0" borderId="1" xfId="0" applyBorder="1" applyProtection="1">
      <protection locked="0"/>
    </xf>
    <xf numFmtId="0" fontId="0" fillId="0" borderId="7" xfId="0" applyBorder="1" applyProtection="1">
      <protection locked="0"/>
    </xf>
    <xf numFmtId="49" fontId="21" fillId="8" borderId="15" xfId="0" applyNumberFormat="1" applyFont="1" applyFill="1" applyBorder="1" applyAlignment="1" applyProtection="1">
      <alignment horizontal="left" vertical="center"/>
      <protection locked="0"/>
    </xf>
    <xf numFmtId="0" fontId="0" fillId="0" borderId="10" xfId="0" applyBorder="1" applyProtection="1">
      <protection locked="0"/>
    </xf>
    <xf numFmtId="0" fontId="0" fillId="0" borderId="11" xfId="0" applyBorder="1" applyProtection="1">
      <protection locked="0"/>
    </xf>
    <xf numFmtId="0" fontId="4" fillId="0" borderId="15" xfId="0" applyFont="1" applyBorder="1" applyAlignment="1">
      <alignment horizontal="left" vertical="center" wrapText="1"/>
    </xf>
    <xf numFmtId="0" fontId="0" fillId="0" borderId="10" xfId="0" applyBorder="1"/>
    <xf numFmtId="0" fontId="0" fillId="0" borderId="11" xfId="0" applyBorder="1"/>
    <xf numFmtId="0" fontId="57" fillId="8" borderId="15" xfId="0" applyFont="1" applyFill="1" applyBorder="1" applyAlignment="1" applyProtection="1">
      <alignment horizontal="left" vertical="center" wrapText="1"/>
      <protection locked="0"/>
    </xf>
    <xf numFmtId="0" fontId="57" fillId="0" borderId="0" xfId="0" applyFont="1" applyAlignment="1">
      <alignment horizontal="left" wrapText="1"/>
    </xf>
    <xf numFmtId="0" fontId="4" fillId="0" borderId="9" xfId="0" applyFont="1" applyBorder="1" applyAlignment="1">
      <alignment horizontal="left" vertical="center" wrapText="1"/>
    </xf>
    <xf numFmtId="0" fontId="57" fillId="0" borderId="0" xfId="0" applyFont="1" applyAlignment="1">
      <alignment horizontal="justify" wrapText="1"/>
    </xf>
    <xf numFmtId="0" fontId="45" fillId="4" borderId="15" xfId="0" applyFont="1" applyFill="1" applyBorder="1" applyAlignment="1">
      <alignment horizontal="left" vertical="center" wrapText="1"/>
    </xf>
    <xf numFmtId="0" fontId="0" fillId="0" borderId="13" xfId="0" applyBorder="1"/>
    <xf numFmtId="0" fontId="37" fillId="2" borderId="0" xfId="0" applyFont="1" applyFill="1" applyAlignment="1">
      <alignment horizontal="center" wrapText="1"/>
    </xf>
    <xf numFmtId="0" fontId="4" fillId="0" borderId="12" xfId="0" applyFont="1" applyBorder="1" applyAlignment="1">
      <alignment horizontal="left" vertical="top" wrapText="1"/>
    </xf>
    <xf numFmtId="0" fontId="0" fillId="0" borderId="3" xfId="0" applyBorder="1"/>
    <xf numFmtId="0" fontId="0" fillId="0" borderId="4" xfId="0" applyBorder="1"/>
    <xf numFmtId="0" fontId="59" fillId="0" borderId="0" xfId="0" applyFont="1" applyAlignment="1">
      <alignment horizontal="right" vertical="top" wrapText="1"/>
    </xf>
    <xf numFmtId="165" fontId="58" fillId="8" borderId="15" xfId="1" applyNumberFormat="1" applyFont="1" applyFill="1" applyBorder="1" applyAlignment="1" applyProtection="1">
      <alignment horizontal="right" vertical="center"/>
      <protection locked="0"/>
    </xf>
    <xf numFmtId="0" fontId="44" fillId="4" borderId="15" xfId="0" applyFont="1" applyFill="1" applyBorder="1" applyAlignment="1">
      <alignment horizontal="left" vertical="top" wrapText="1"/>
    </xf>
    <xf numFmtId="0" fontId="0" fillId="0" borderId="6" xfId="0" applyBorder="1"/>
    <xf numFmtId="0" fontId="0" fillId="0" borderId="1" xfId="0" applyBorder="1"/>
    <xf numFmtId="0" fontId="0" fillId="0" borderId="7" xfId="0" applyBorder="1"/>
    <xf numFmtId="0" fontId="38" fillId="2" borderId="0" xfId="0" applyFont="1" applyFill="1" applyAlignment="1">
      <alignment horizontal="center" vertical="top" wrapText="1"/>
    </xf>
    <xf numFmtId="0" fontId="7" fillId="2" borderId="8" xfId="0" applyFont="1" applyFill="1" applyBorder="1" applyAlignment="1">
      <alignment horizontal="center" vertical="center"/>
    </xf>
    <xf numFmtId="0" fontId="42" fillId="4" borderId="14" xfId="0" applyFont="1" applyFill="1" applyBorder="1" applyAlignment="1">
      <alignment horizontal="right" vertical="top" wrapText="1"/>
    </xf>
    <xf numFmtId="0" fontId="0" fillId="0" borderId="14" xfId="0" applyBorder="1"/>
    <xf numFmtId="0" fontId="21" fillId="8" borderId="15" xfId="0" applyFont="1" applyFill="1" applyBorder="1" applyAlignment="1" applyProtection="1">
      <alignment horizontal="left"/>
      <protection locked="0"/>
    </xf>
    <xf numFmtId="0" fontId="52" fillId="0" borderId="0" xfId="3" quotePrefix="1" applyFont="1" applyAlignment="1" applyProtection="1">
      <alignment horizontal="center"/>
      <protection locked="0"/>
    </xf>
    <xf numFmtId="0" fontId="0" fillId="0" borderId="0" xfId="0" applyProtection="1">
      <protection locked="0"/>
    </xf>
    <xf numFmtId="0" fontId="59" fillId="0" borderId="0" xfId="0" applyFont="1" applyAlignment="1">
      <alignment horizontal="right" vertical="center" wrapText="1"/>
    </xf>
    <xf numFmtId="0" fontId="21" fillId="8" borderId="15" xfId="0" applyFont="1" applyFill="1" applyBorder="1" applyAlignment="1" applyProtection="1">
      <alignment horizontal="left" vertical="center"/>
      <protection locked="0"/>
    </xf>
    <xf numFmtId="0" fontId="21" fillId="8" borderId="12" xfId="0" applyFont="1" applyFill="1" applyBorder="1" applyAlignment="1" applyProtection="1">
      <alignment horizontal="left" vertical="center"/>
      <protection locked="0"/>
    </xf>
    <xf numFmtId="0" fontId="0" fillId="0" borderId="3" xfId="0" applyBorder="1" applyProtection="1">
      <protection locked="0"/>
    </xf>
    <xf numFmtId="0" fontId="0" fillId="0" borderId="4" xfId="0" applyBorder="1" applyProtection="1">
      <protection locked="0"/>
    </xf>
    <xf numFmtId="0" fontId="56" fillId="8" borderId="15" xfId="0" applyFont="1" applyFill="1" applyBorder="1" applyAlignment="1" applyProtection="1">
      <alignment horizontal="center" vertical="center"/>
      <protection locked="0"/>
    </xf>
    <xf numFmtId="0" fontId="4" fillId="0" borderId="15" xfId="0" applyFont="1" applyBorder="1"/>
    <xf numFmtId="0" fontId="51" fillId="2" borderId="0" xfId="0" applyFont="1" applyFill="1" applyAlignment="1">
      <alignment horizontal="left" vertical="top" wrapText="1"/>
    </xf>
    <xf numFmtId="0" fontId="10" fillId="0" borderId="11" xfId="0" applyFont="1" applyBorder="1" applyAlignment="1">
      <alignment horizontal="left" vertical="top" wrapText="1"/>
    </xf>
    <xf numFmtId="0" fontId="4" fillId="0" borderId="9" xfId="0" applyFont="1" applyBorder="1" applyAlignment="1">
      <alignment horizontal="left" vertical="top" wrapText="1"/>
    </xf>
    <xf numFmtId="0" fontId="29" fillId="0" borderId="0" xfId="0" applyFont="1" applyAlignment="1">
      <alignment horizontal="left" vertical="center"/>
    </xf>
    <xf numFmtId="0" fontId="21" fillId="8" borderId="15" xfId="0" applyFont="1" applyFill="1" applyBorder="1" applyAlignment="1" applyProtection="1">
      <alignment horizontal="left" vertical="top" wrapText="1"/>
      <protection locked="0"/>
    </xf>
    <xf numFmtId="0" fontId="0" fillId="0" borderId="5" xfId="0" applyBorder="1" applyProtection="1">
      <protection locked="0"/>
    </xf>
    <xf numFmtId="0" fontId="0" fillId="0" borderId="8" xfId="0" applyBorder="1" applyProtection="1">
      <protection locked="0"/>
    </xf>
    <xf numFmtId="0" fontId="0" fillId="0" borderId="6" xfId="0" applyBorder="1" applyProtection="1">
      <protection locked="0"/>
    </xf>
    <xf numFmtId="0" fontId="47" fillId="4" borderId="15" xfId="0" applyFont="1" applyFill="1" applyBorder="1" applyAlignment="1">
      <alignment horizontal="left" vertical="center" wrapText="1"/>
    </xf>
    <xf numFmtId="0" fontId="21" fillId="8" borderId="15" xfId="0" applyFont="1" applyFill="1" applyBorder="1" applyAlignment="1" applyProtection="1">
      <alignment horizontal="center" vertical="center" wrapText="1"/>
      <protection locked="0"/>
    </xf>
    <xf numFmtId="0" fontId="4" fillId="0" borderId="15" xfId="0" applyFont="1" applyBorder="1" applyAlignment="1">
      <alignment vertical="center"/>
    </xf>
    <xf numFmtId="0" fontId="31" fillId="4" borderId="12" xfId="0" applyFont="1" applyFill="1" applyBorder="1" applyAlignment="1">
      <alignment horizontal="center" vertical="center" wrapText="1"/>
    </xf>
    <xf numFmtId="165" fontId="58" fillId="0" borderId="15" xfId="1" applyNumberFormat="1" applyFont="1" applyBorder="1" applyAlignment="1">
      <alignment horizontal="right" vertical="center"/>
    </xf>
    <xf numFmtId="0" fontId="4" fillId="0" borderId="0" xfId="0" applyFont="1" applyAlignment="1">
      <alignment horizontal="left" wrapText="1"/>
    </xf>
    <xf numFmtId="0" fontId="37" fillId="2" borderId="0" xfId="0" applyFont="1" applyFill="1" applyAlignment="1">
      <alignment horizontal="center"/>
    </xf>
    <xf numFmtId="0" fontId="21" fillId="8" borderId="11" xfId="0" applyFont="1" applyFill="1" applyBorder="1" applyAlignment="1" applyProtection="1">
      <alignment horizontal="center" vertical="center" wrapText="1"/>
      <protection locked="0"/>
    </xf>
    <xf numFmtId="0" fontId="4" fillId="0" borderId="12" xfId="0" applyFont="1" applyBorder="1" applyAlignment="1">
      <alignment horizontal="left" wrapText="1"/>
    </xf>
    <xf numFmtId="0" fontId="0" fillId="0" borderId="5" xfId="0" applyBorder="1"/>
    <xf numFmtId="0" fontId="57" fillId="0" borderId="1" xfId="0" applyFont="1" applyBorder="1" applyAlignment="1">
      <alignment horizontal="left" vertical="top" wrapText="1"/>
    </xf>
    <xf numFmtId="0" fontId="80" fillId="3" borderId="0" xfId="0" applyFont="1" applyFill="1" applyAlignment="1">
      <alignment horizontal="center" vertical="center" wrapText="1"/>
    </xf>
    <xf numFmtId="0" fontId="21" fillId="0" borderId="15" xfId="0" applyFont="1" applyBorder="1" applyAlignment="1">
      <alignment horizontal="right"/>
    </xf>
    <xf numFmtId="0" fontId="87" fillId="0" borderId="3" xfId="0" applyFont="1" applyBorder="1" applyAlignment="1">
      <alignment horizontal="center" wrapText="1"/>
    </xf>
    <xf numFmtId="0" fontId="10" fillId="0" borderId="3" xfId="0" applyFont="1" applyBorder="1" applyAlignment="1">
      <alignment horizontal="left" vertical="top" wrapText="1"/>
    </xf>
    <xf numFmtId="0" fontId="53" fillId="0" borderId="0" xfId="0" applyFont="1" applyAlignment="1">
      <alignment horizontal="center"/>
    </xf>
    <xf numFmtId="0" fontId="44" fillId="4" borderId="15" xfId="0" applyFont="1" applyFill="1" applyBorder="1" applyAlignment="1">
      <alignment horizontal="center" vertical="center" wrapText="1"/>
    </xf>
    <xf numFmtId="14" fontId="21" fillId="8" borderId="15" xfId="0" applyNumberFormat="1" applyFont="1" applyFill="1" applyBorder="1" applyAlignment="1" applyProtection="1">
      <alignment horizontal="center"/>
      <protection locked="0"/>
    </xf>
    <xf numFmtId="0" fontId="25" fillId="8" borderId="15" xfId="0" applyFont="1" applyFill="1" applyBorder="1" applyAlignment="1" applyProtection="1">
      <alignment horizontal="center" vertical="center"/>
      <protection locked="0"/>
    </xf>
    <xf numFmtId="0" fontId="10" fillId="0" borderId="10" xfId="0" applyFont="1" applyBorder="1" applyAlignment="1">
      <alignment horizontal="left" vertical="top" wrapText="1"/>
    </xf>
    <xf numFmtId="165" fontId="41" fillId="2" borderId="0" xfId="0" quotePrefix="1" applyNumberFormat="1" applyFont="1" applyFill="1" applyAlignment="1">
      <alignment horizontal="center" vertical="top" wrapText="1"/>
    </xf>
    <xf numFmtId="0" fontId="84" fillId="3" borderId="0" xfId="0" quotePrefix="1" applyFont="1" applyFill="1" applyAlignment="1">
      <alignment horizontal="center" vertical="center" wrapText="1"/>
    </xf>
    <xf numFmtId="0" fontId="48" fillId="3" borderId="0" xfId="0" applyFont="1" applyFill="1" applyAlignment="1">
      <alignment horizontal="center" vertical="center" wrapText="1"/>
    </xf>
    <xf numFmtId="0" fontId="8" fillId="3" borderId="0" xfId="0" applyFont="1" applyFill="1" applyAlignment="1">
      <alignment horizontal="center" vertical="center" wrapText="1"/>
    </xf>
    <xf numFmtId="0" fontId="39" fillId="2" borderId="0" xfId="0" applyFont="1" applyFill="1" applyAlignment="1">
      <alignment horizontal="left" vertical="top" wrapText="1"/>
    </xf>
    <xf numFmtId="0" fontId="40" fillId="0" borderId="11" xfId="3" quotePrefix="1" applyFont="1" applyBorder="1" applyAlignment="1" applyProtection="1">
      <alignment horizontal="center" vertical="center" wrapText="1"/>
      <protection locked="0"/>
    </xf>
    <xf numFmtId="0" fontId="60" fillId="0" borderId="0" xfId="0" applyFont="1" applyAlignment="1">
      <alignment horizontal="center"/>
    </xf>
    <xf numFmtId="0" fontId="0" fillId="0" borderId="0" xfId="0"/>
    <xf numFmtId="9" fontId="21" fillId="8" borderId="15" xfId="2" applyFont="1" applyFill="1" applyBorder="1" applyAlignment="1" applyProtection="1">
      <alignment horizontal="center" vertical="center"/>
      <protection locked="0"/>
    </xf>
    <xf numFmtId="0" fontId="73" fillId="0" borderId="0" xfId="0" applyFont="1" applyAlignment="1">
      <alignment horizontal="center" vertical="center"/>
    </xf>
    <xf numFmtId="0" fontId="55" fillId="0" borderId="0" xfId="0" applyFont="1" applyBorder="1" applyAlignment="1">
      <alignment horizontal="left" vertical="top" wrapText="1"/>
    </xf>
    <xf numFmtId="0" fontId="1" fillId="0" borderId="0" xfId="0" applyFont="1" applyBorder="1"/>
    <xf numFmtId="0" fontId="60" fillId="0" borderId="0" xfId="0" applyFont="1" applyAlignment="1">
      <alignment horizontal="left" vertical="top"/>
    </xf>
    <xf numFmtId="0" fontId="55" fillId="0" borderId="2" xfId="0" applyFont="1" applyBorder="1" applyAlignment="1">
      <alignment horizontal="left" vertical="top"/>
    </xf>
    <xf numFmtId="0" fontId="3" fillId="0" borderId="0" xfId="0" applyFont="1" applyBorder="1" applyAlignment="1">
      <alignment horizontal="left" vertical="top"/>
    </xf>
    <xf numFmtId="0" fontId="0" fillId="0" borderId="0" xfId="0" applyBorder="1"/>
    <xf numFmtId="0" fontId="68" fillId="4" borderId="15" xfId="0" applyFont="1" applyFill="1" applyBorder="1" applyAlignment="1">
      <alignment horizontal="left" vertical="center" wrapText="1"/>
    </xf>
    <xf numFmtId="0" fontId="57" fillId="0" borderId="0" xfId="0" applyFont="1" applyAlignment="1">
      <alignment horizontal="left" vertical="top" wrapText="1"/>
    </xf>
    <xf numFmtId="0" fontId="60" fillId="0" borderId="8" xfId="0" applyFont="1" applyBorder="1" applyAlignment="1">
      <alignment horizontal="left" vertical="top"/>
    </xf>
    <xf numFmtId="0" fontId="0" fillId="0" borderId="0" xfId="0" applyBorder="1" applyAlignment="1"/>
    <xf numFmtId="0" fontId="77" fillId="8" borderId="15" xfId="0" applyFont="1" applyFill="1" applyBorder="1" applyAlignment="1" applyProtection="1">
      <alignment horizontal="center" vertical="center"/>
      <protection locked="0"/>
    </xf>
    <xf numFmtId="0" fontId="72" fillId="0" borderId="0" xfId="0" quotePrefix="1" applyFont="1" applyAlignment="1">
      <alignment horizontal="left" wrapText="1"/>
    </xf>
    <xf numFmtId="0" fontId="57" fillId="8" borderId="15" xfId="0" applyFont="1" applyFill="1" applyBorder="1" applyAlignment="1" applyProtection="1">
      <alignment horizontal="left" vertical="top" wrapText="1"/>
      <protection locked="0"/>
    </xf>
    <xf numFmtId="0" fontId="63" fillId="0" borderId="0" xfId="0" applyFont="1" applyAlignment="1">
      <alignment horizontal="center" vertical="top"/>
    </xf>
    <xf numFmtId="49" fontId="21" fillId="8" borderId="15" xfId="0" applyNumberFormat="1" applyFont="1" applyFill="1" applyBorder="1" applyAlignment="1" applyProtection="1">
      <alignment horizontal="center" vertical="center"/>
      <protection locked="0"/>
    </xf>
    <xf numFmtId="2" fontId="59" fillId="8" borderId="9" xfId="0" applyNumberFormat="1" applyFont="1" applyFill="1" applyBorder="1" applyAlignment="1" applyProtection="1">
      <alignment horizontal="center" vertical="center" wrapText="1"/>
      <protection locked="0"/>
    </xf>
    <xf numFmtId="2" fontId="0" fillId="0" borderId="10" xfId="0" applyNumberFormat="1" applyBorder="1" applyAlignment="1" applyProtection="1">
      <alignment vertical="center"/>
      <protection locked="0"/>
    </xf>
    <xf numFmtId="2" fontId="0" fillId="0" borderId="11" xfId="0" applyNumberFormat="1" applyBorder="1" applyAlignment="1" applyProtection="1">
      <alignment vertical="center"/>
      <protection locked="0"/>
    </xf>
    <xf numFmtId="0" fontId="78" fillId="0" borderId="5" xfId="3" quotePrefix="1" applyFont="1" applyBorder="1" applyAlignment="1" applyProtection="1">
      <alignment horizontal="center"/>
      <protection locked="0"/>
    </xf>
    <xf numFmtId="0" fontId="71" fillId="4" borderId="15" xfId="0" applyFont="1" applyFill="1" applyBorder="1" applyAlignment="1">
      <alignment horizontal="left" vertical="center" wrapText="1"/>
    </xf>
    <xf numFmtId="0" fontId="64" fillId="4" borderId="15" xfId="0" applyFont="1" applyFill="1" applyBorder="1" applyAlignment="1">
      <alignment horizontal="left" vertical="top" wrapText="1"/>
    </xf>
    <xf numFmtId="0" fontId="55" fillId="0" borderId="0" xfId="0" applyFont="1" applyAlignment="1">
      <alignment horizontal="left" wrapText="1"/>
    </xf>
    <xf numFmtId="0" fontId="18" fillId="0" borderId="3" xfId="0" applyFont="1" applyBorder="1" applyAlignment="1">
      <alignment horizontal="center" wrapText="1"/>
    </xf>
    <xf numFmtId="0" fontId="55" fillId="0" borderId="5" xfId="0" applyFont="1" applyBorder="1" applyAlignment="1">
      <alignment horizontal="left" vertical="center" wrapText="1"/>
    </xf>
    <xf numFmtId="0" fontId="61" fillId="0" borderId="0" xfId="0" applyFont="1" applyAlignment="1">
      <alignment horizontal="right" vertical="center"/>
    </xf>
    <xf numFmtId="0" fontId="55" fillId="0" borderId="14" xfId="0" applyFont="1" applyBorder="1" applyAlignment="1">
      <alignment horizontal="left" vertical="top" wrapText="1"/>
    </xf>
    <xf numFmtId="0" fontId="60" fillId="0" borderId="8" xfId="0" applyFont="1" applyBorder="1" applyAlignment="1">
      <alignment vertical="top"/>
    </xf>
    <xf numFmtId="0" fontId="57" fillId="0" borderId="0" xfId="0" applyFont="1" applyAlignment="1">
      <alignment horizontal="justify" vertical="top" wrapText="1"/>
    </xf>
    <xf numFmtId="166" fontId="59" fillId="8" borderId="15" xfId="0" applyNumberFormat="1" applyFont="1" applyFill="1" applyBorder="1" applyAlignment="1" applyProtection="1">
      <alignment horizontal="center" vertical="center"/>
      <protection locked="0"/>
    </xf>
    <xf numFmtId="0" fontId="1" fillId="0" borderId="15" xfId="0" applyFont="1" applyBorder="1" applyProtection="1">
      <protection locked="0"/>
    </xf>
    <xf numFmtId="0" fontId="64" fillId="4" borderId="15" xfId="0" applyFont="1" applyFill="1" applyBorder="1" applyAlignment="1">
      <alignment horizontal="center" vertical="center" wrapText="1"/>
    </xf>
    <xf numFmtId="0" fontId="67" fillId="2" borderId="0" xfId="0" applyFont="1" applyFill="1" applyAlignment="1">
      <alignment horizontal="left" vertical="top" wrapText="1"/>
    </xf>
    <xf numFmtId="0" fontId="88" fillId="0" borderId="0" xfId="0" applyFont="1" applyAlignment="1">
      <alignment vertical="top"/>
    </xf>
    <xf numFmtId="0" fontId="95" fillId="7" borderId="18" xfId="0" applyFont="1" applyFill="1" applyBorder="1" applyAlignment="1">
      <alignment horizontal="center" vertical="center" wrapText="1"/>
    </xf>
    <xf numFmtId="0" fontId="0" fillId="0" borderId="20" xfId="0" applyBorder="1"/>
    <xf numFmtId="0" fontId="21" fillId="0" borderId="18" xfId="0" applyFont="1" applyBorder="1" applyAlignment="1">
      <alignment horizontal="center" vertical="center" wrapText="1"/>
    </xf>
  </cellXfs>
  <cellStyles count="4">
    <cellStyle name="Currency" xfId="1" builtinId="4"/>
    <cellStyle name="Hyperlink" xfId="3" builtinId="8"/>
    <cellStyle name="Normal" xfId="0" builtinId="0"/>
    <cellStyle name="Percent" xfId="2" builtinId="5"/>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102" noThreeD="1"/>
</file>

<file path=xl/ctrlProps/ctrlProp10.xml><?xml version="1.0" encoding="utf-8"?>
<formControlPr xmlns="http://schemas.microsoft.com/office/spreadsheetml/2009/9/main" objectType="CheckBox" checked="Checked" fmlaLink="$I85" lockText="1" noThreeD="1"/>
</file>

<file path=xl/ctrlProps/ctrlProp11.xml><?xml version="1.0" encoding="utf-8"?>
<formControlPr xmlns="http://schemas.microsoft.com/office/spreadsheetml/2009/9/main" objectType="CheckBox" checked="Checked" fmlaLink="$I$83" lockText="1" noThreeD="1"/>
</file>

<file path=xl/ctrlProps/ctrlProp12.xml><?xml version="1.0" encoding="utf-8"?>
<formControlPr xmlns="http://schemas.microsoft.com/office/spreadsheetml/2009/9/main" objectType="CheckBox" checked="Checked" fmlaLink="$I87" lockText="1" noThreeD="1"/>
</file>

<file path=xl/ctrlProps/ctrlProp13.xml><?xml version="1.0" encoding="utf-8"?>
<formControlPr xmlns="http://schemas.microsoft.com/office/spreadsheetml/2009/9/main" objectType="CheckBox" checked="Checked" fmlaLink="$I89" lockText="1" noThreeD="1"/>
</file>

<file path=xl/ctrlProps/ctrlProp14.xml><?xml version="1.0" encoding="utf-8"?>
<formControlPr xmlns="http://schemas.microsoft.com/office/spreadsheetml/2009/9/main" objectType="CheckBox" checked="Checked" fmlaLink="$I91" lockText="1" noThreeD="1"/>
</file>

<file path=xl/ctrlProps/ctrlProp15.xml><?xml version="1.0" encoding="utf-8"?>
<formControlPr xmlns="http://schemas.microsoft.com/office/spreadsheetml/2009/9/main" objectType="CheckBox" checked="Checked" fmlaLink="$I93" lockText="1" noThreeD="1"/>
</file>

<file path=xl/ctrlProps/ctrlProp16.xml><?xml version="1.0" encoding="utf-8"?>
<formControlPr xmlns="http://schemas.microsoft.com/office/spreadsheetml/2009/9/main" objectType="CheckBox" checked="Checked" fmlaLink="$I95" lockText="1" noThreeD="1"/>
</file>

<file path=xl/ctrlProps/ctrlProp17.xml><?xml version="1.0" encoding="utf-8"?>
<formControlPr xmlns="http://schemas.microsoft.com/office/spreadsheetml/2009/9/main" objectType="CheckBox" checked="Checked" fmlaLink="$I97" lockText="1" noThreeD="1"/>
</file>

<file path=xl/ctrlProps/ctrlProp18.xml><?xml version="1.0" encoding="utf-8"?>
<formControlPr xmlns="http://schemas.microsoft.com/office/spreadsheetml/2009/9/main" objectType="CheckBox" fmlaLink="$L$83" lockText="1" noThreeD="1"/>
</file>

<file path=xl/ctrlProps/ctrlProp19.xml><?xml version="1.0" encoding="utf-8"?>
<formControlPr xmlns="http://schemas.microsoft.com/office/spreadsheetml/2009/9/main" objectType="CheckBox" fmlaLink="$L$85" lockText="1" noThreeD="1"/>
</file>

<file path=xl/ctrlProps/ctrlProp2.xml><?xml version="1.0" encoding="utf-8"?>
<formControlPr xmlns="http://schemas.microsoft.com/office/spreadsheetml/2009/9/main" objectType="CheckBox" fmlaLink="$F85" lockText="1" noThreeD="1"/>
</file>

<file path=xl/ctrlProps/ctrlProp20.xml><?xml version="1.0" encoding="utf-8"?>
<formControlPr xmlns="http://schemas.microsoft.com/office/spreadsheetml/2009/9/main" objectType="CheckBox" fmlaLink="$L$87" lockText="1" noThreeD="1"/>
</file>

<file path=xl/ctrlProps/ctrlProp21.xml><?xml version="1.0" encoding="utf-8"?>
<formControlPr xmlns="http://schemas.microsoft.com/office/spreadsheetml/2009/9/main" objectType="CheckBox" fmlaLink="$L$89" lockText="1" noThreeD="1"/>
</file>

<file path=xl/ctrlProps/ctrlProp22.xml><?xml version="1.0" encoding="utf-8"?>
<formControlPr xmlns="http://schemas.microsoft.com/office/spreadsheetml/2009/9/main" objectType="CheckBox" fmlaLink="$L$91" lockText="1" noThreeD="1"/>
</file>

<file path=xl/ctrlProps/ctrlProp23.xml><?xml version="1.0" encoding="utf-8"?>
<formControlPr xmlns="http://schemas.microsoft.com/office/spreadsheetml/2009/9/main" objectType="CheckBox" fmlaLink="$L$93" lockText="1" noThreeD="1"/>
</file>

<file path=xl/ctrlProps/ctrlProp24.xml><?xml version="1.0" encoding="utf-8"?>
<formControlPr xmlns="http://schemas.microsoft.com/office/spreadsheetml/2009/9/main" objectType="CheckBox" fmlaLink="$L$95" lockText="1" noThreeD="1"/>
</file>

<file path=xl/ctrlProps/ctrlProp25.xml><?xml version="1.0" encoding="utf-8"?>
<formControlPr xmlns="http://schemas.microsoft.com/office/spreadsheetml/2009/9/main" objectType="CheckBox" fmlaLink="$L$97" lockText="1" noThreeD="1"/>
</file>

<file path=xl/ctrlProps/ctrlProp26.xml><?xml version="1.0" encoding="utf-8"?>
<formControlPr xmlns="http://schemas.microsoft.com/office/spreadsheetml/2009/9/main" objectType="CheckBox" checked="Checked" fmlaLink="$I$81" lockText="1" noThreeD="1"/>
</file>

<file path=xl/ctrlProps/ctrlProp27.xml><?xml version="1.0" encoding="utf-8"?>
<formControlPr xmlns="http://schemas.microsoft.com/office/spreadsheetml/2009/9/main" objectType="CheckBox" fmlaLink="$L$81" lockText="1" noThreeD="1"/>
</file>

<file path=xl/ctrlProps/ctrlProp28.xml><?xml version="1.0" encoding="utf-8"?>
<formControlPr xmlns="http://schemas.microsoft.com/office/spreadsheetml/2009/9/main" objectType="CheckBox" fmlaLink="C34" noThreeD="1"/>
</file>

<file path=xl/ctrlProps/ctrlProp29.xml><?xml version="1.0" encoding="utf-8"?>
<formControlPr xmlns="http://schemas.microsoft.com/office/spreadsheetml/2009/9/main" objectType="CheckBox" fmlaLink="C36" noThreeD="1"/>
</file>

<file path=xl/ctrlProps/ctrlProp3.xml><?xml version="1.0" encoding="utf-8"?>
<formControlPr xmlns="http://schemas.microsoft.com/office/spreadsheetml/2009/9/main" objectType="CheckBox" fmlaLink="$F$83" lockText="1" noThreeD="1"/>
</file>

<file path=xl/ctrlProps/ctrlProp30.xml><?xml version="1.0" encoding="utf-8"?>
<formControlPr xmlns="http://schemas.microsoft.com/office/spreadsheetml/2009/9/main" objectType="CheckBox" fmlaLink="C38" noThreeD="1"/>
</file>

<file path=xl/ctrlProps/ctrlProp31.xml><?xml version="1.0" encoding="utf-8"?>
<formControlPr xmlns="http://schemas.microsoft.com/office/spreadsheetml/2009/9/main" objectType="CheckBox" fmlaLink="$F$81" noThreeD="1"/>
</file>

<file path=xl/ctrlProps/ctrlProp32.xml><?xml version="1.0" encoding="utf-8"?>
<formControlPr xmlns="http://schemas.microsoft.com/office/spreadsheetml/2009/9/main" objectType="CheckBox" fmlaLink="$K$59" noThreeD="1"/>
</file>

<file path=xl/ctrlProps/ctrlProp33.xml><?xml version="1.0" encoding="utf-8"?>
<formControlPr xmlns="http://schemas.microsoft.com/office/spreadsheetml/2009/9/main" objectType="CheckBox" fmlaLink="$K$64" noThreeD="1"/>
</file>

<file path=xl/ctrlProps/ctrlProp34.xml><?xml version="1.0" encoding="utf-8"?>
<formControlPr xmlns="http://schemas.microsoft.com/office/spreadsheetml/2009/9/main" objectType="CheckBox" fmlaLink="$F$81" noThreeD="1"/>
</file>

<file path=xl/ctrlProps/ctrlProp35.xml><?xml version="1.0" encoding="utf-8"?>
<formControlPr xmlns="http://schemas.microsoft.com/office/spreadsheetml/2009/9/main" objectType="CheckBox" fmlaLink="$F$81" noThreeD="1"/>
</file>

<file path=xl/ctrlProps/ctrlProp4.xml><?xml version="1.0" encoding="utf-8"?>
<formControlPr xmlns="http://schemas.microsoft.com/office/spreadsheetml/2009/9/main" objectType="CheckBox" fmlaLink="$F87" lockText="1" noThreeD="1"/>
</file>

<file path=xl/ctrlProps/ctrlProp5.xml><?xml version="1.0" encoding="utf-8"?>
<formControlPr xmlns="http://schemas.microsoft.com/office/spreadsheetml/2009/9/main" objectType="CheckBox" fmlaLink="$F89" lockText="1" noThreeD="1"/>
</file>

<file path=xl/ctrlProps/ctrlProp6.xml><?xml version="1.0" encoding="utf-8"?>
<formControlPr xmlns="http://schemas.microsoft.com/office/spreadsheetml/2009/9/main" objectType="CheckBox" fmlaLink="$F91" lockText="1" noThreeD="1"/>
</file>

<file path=xl/ctrlProps/ctrlProp7.xml><?xml version="1.0" encoding="utf-8"?>
<formControlPr xmlns="http://schemas.microsoft.com/office/spreadsheetml/2009/9/main" objectType="CheckBox" fmlaLink="$F93" lockText="1" noThreeD="1"/>
</file>

<file path=xl/ctrlProps/ctrlProp8.xml><?xml version="1.0" encoding="utf-8"?>
<formControlPr xmlns="http://schemas.microsoft.com/office/spreadsheetml/2009/9/main" objectType="CheckBox" fmlaLink="$F95" lockText="1" noThreeD="1"/>
</file>

<file path=xl/ctrlProps/ctrlProp9.xml><?xml version="1.0" encoding="utf-8"?>
<formControlPr xmlns="http://schemas.microsoft.com/office/spreadsheetml/2009/9/main" objectType="CheckBox" fmlaLink="$F9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230869</xdr:colOff>
      <xdr:row>0</xdr:row>
      <xdr:rowOff>38100</xdr:rowOff>
    </xdr:from>
    <xdr:to>
      <xdr:col>0</xdr:col>
      <xdr:colOff>903976</xdr:colOff>
      <xdr:row>4</xdr:row>
      <xdr:rowOff>7697</xdr:rowOff>
    </xdr:to>
    <xdr:pic>
      <xdr:nvPicPr>
        <xdr:cNvPr id="2" name="TGSF_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30869" y="38100"/>
          <a:ext cx="675820" cy="677177"/>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21771</xdr:colOff>
          <xdr:row>100</xdr:row>
          <xdr:rowOff>27214</xdr:rowOff>
        </xdr:from>
        <xdr:to>
          <xdr:col>3</xdr:col>
          <xdr:colOff>239486</xdr:colOff>
          <xdr:row>100</xdr:row>
          <xdr:rowOff>179614</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21771</xdr:colOff>
          <xdr:row>84</xdr:row>
          <xdr:rowOff>27214</xdr:rowOff>
        </xdr:from>
        <xdr:to>
          <xdr:col>3</xdr:col>
          <xdr:colOff>239486</xdr:colOff>
          <xdr:row>84</xdr:row>
          <xdr:rowOff>179614</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82</xdr:row>
          <xdr:rowOff>27214</xdr:rowOff>
        </xdr:from>
        <xdr:to>
          <xdr:col>3</xdr:col>
          <xdr:colOff>239486</xdr:colOff>
          <xdr:row>82</xdr:row>
          <xdr:rowOff>179614</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86</xdr:row>
          <xdr:rowOff>27214</xdr:rowOff>
        </xdr:from>
        <xdr:to>
          <xdr:col>3</xdr:col>
          <xdr:colOff>239486</xdr:colOff>
          <xdr:row>86</xdr:row>
          <xdr:rowOff>179614</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88</xdr:row>
          <xdr:rowOff>27214</xdr:rowOff>
        </xdr:from>
        <xdr:to>
          <xdr:col>3</xdr:col>
          <xdr:colOff>239486</xdr:colOff>
          <xdr:row>88</xdr:row>
          <xdr:rowOff>179614</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90</xdr:row>
          <xdr:rowOff>27214</xdr:rowOff>
        </xdr:from>
        <xdr:to>
          <xdr:col>3</xdr:col>
          <xdr:colOff>239486</xdr:colOff>
          <xdr:row>90</xdr:row>
          <xdr:rowOff>179614</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92</xdr:row>
          <xdr:rowOff>27214</xdr:rowOff>
        </xdr:from>
        <xdr:to>
          <xdr:col>3</xdr:col>
          <xdr:colOff>239486</xdr:colOff>
          <xdr:row>92</xdr:row>
          <xdr:rowOff>179614</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94</xdr:row>
          <xdr:rowOff>27214</xdr:rowOff>
        </xdr:from>
        <xdr:to>
          <xdr:col>3</xdr:col>
          <xdr:colOff>239486</xdr:colOff>
          <xdr:row>94</xdr:row>
          <xdr:rowOff>179614</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96</xdr:row>
          <xdr:rowOff>27214</xdr:rowOff>
        </xdr:from>
        <xdr:to>
          <xdr:col>3</xdr:col>
          <xdr:colOff>239486</xdr:colOff>
          <xdr:row>96</xdr:row>
          <xdr:rowOff>179614</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84</xdr:row>
          <xdr:rowOff>27214</xdr:rowOff>
        </xdr:from>
        <xdr:to>
          <xdr:col>6</xdr:col>
          <xdr:colOff>239486</xdr:colOff>
          <xdr:row>84</xdr:row>
          <xdr:rowOff>179614</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82</xdr:row>
          <xdr:rowOff>27214</xdr:rowOff>
        </xdr:from>
        <xdr:to>
          <xdr:col>6</xdr:col>
          <xdr:colOff>239486</xdr:colOff>
          <xdr:row>82</xdr:row>
          <xdr:rowOff>179614</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86</xdr:row>
          <xdr:rowOff>27214</xdr:rowOff>
        </xdr:from>
        <xdr:to>
          <xdr:col>6</xdr:col>
          <xdr:colOff>239486</xdr:colOff>
          <xdr:row>86</xdr:row>
          <xdr:rowOff>179614</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88</xdr:row>
          <xdr:rowOff>27214</xdr:rowOff>
        </xdr:from>
        <xdr:to>
          <xdr:col>6</xdr:col>
          <xdr:colOff>239486</xdr:colOff>
          <xdr:row>88</xdr:row>
          <xdr:rowOff>179614</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90</xdr:row>
          <xdr:rowOff>27214</xdr:rowOff>
        </xdr:from>
        <xdr:to>
          <xdr:col>6</xdr:col>
          <xdr:colOff>239486</xdr:colOff>
          <xdr:row>90</xdr:row>
          <xdr:rowOff>179614</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92</xdr:row>
          <xdr:rowOff>27214</xdr:rowOff>
        </xdr:from>
        <xdr:to>
          <xdr:col>6</xdr:col>
          <xdr:colOff>239486</xdr:colOff>
          <xdr:row>92</xdr:row>
          <xdr:rowOff>179614</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94</xdr:row>
          <xdr:rowOff>27214</xdr:rowOff>
        </xdr:from>
        <xdr:to>
          <xdr:col>6</xdr:col>
          <xdr:colOff>239486</xdr:colOff>
          <xdr:row>94</xdr:row>
          <xdr:rowOff>179614</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96</xdr:row>
          <xdr:rowOff>27214</xdr:rowOff>
        </xdr:from>
        <xdr:to>
          <xdr:col>6</xdr:col>
          <xdr:colOff>239486</xdr:colOff>
          <xdr:row>96</xdr:row>
          <xdr:rowOff>179614</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82</xdr:row>
          <xdr:rowOff>27214</xdr:rowOff>
        </xdr:from>
        <xdr:to>
          <xdr:col>9</xdr:col>
          <xdr:colOff>239486</xdr:colOff>
          <xdr:row>82</xdr:row>
          <xdr:rowOff>179614</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84</xdr:row>
          <xdr:rowOff>27214</xdr:rowOff>
        </xdr:from>
        <xdr:to>
          <xdr:col>9</xdr:col>
          <xdr:colOff>239486</xdr:colOff>
          <xdr:row>84</xdr:row>
          <xdr:rowOff>179614</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86</xdr:row>
          <xdr:rowOff>27214</xdr:rowOff>
        </xdr:from>
        <xdr:to>
          <xdr:col>9</xdr:col>
          <xdr:colOff>239486</xdr:colOff>
          <xdr:row>86</xdr:row>
          <xdr:rowOff>179614</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88</xdr:row>
          <xdr:rowOff>27214</xdr:rowOff>
        </xdr:from>
        <xdr:to>
          <xdr:col>9</xdr:col>
          <xdr:colOff>239486</xdr:colOff>
          <xdr:row>88</xdr:row>
          <xdr:rowOff>179614</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90</xdr:row>
          <xdr:rowOff>27214</xdr:rowOff>
        </xdr:from>
        <xdr:to>
          <xdr:col>9</xdr:col>
          <xdr:colOff>239486</xdr:colOff>
          <xdr:row>90</xdr:row>
          <xdr:rowOff>179614</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92</xdr:row>
          <xdr:rowOff>27214</xdr:rowOff>
        </xdr:from>
        <xdr:to>
          <xdr:col>9</xdr:col>
          <xdr:colOff>239486</xdr:colOff>
          <xdr:row>92</xdr:row>
          <xdr:rowOff>179614</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94</xdr:row>
          <xdr:rowOff>27214</xdr:rowOff>
        </xdr:from>
        <xdr:to>
          <xdr:col>9</xdr:col>
          <xdr:colOff>239486</xdr:colOff>
          <xdr:row>94</xdr:row>
          <xdr:rowOff>179614</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96</xdr:row>
          <xdr:rowOff>27214</xdr:rowOff>
        </xdr:from>
        <xdr:to>
          <xdr:col>9</xdr:col>
          <xdr:colOff>239486</xdr:colOff>
          <xdr:row>96</xdr:row>
          <xdr:rowOff>179614</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80</xdr:row>
          <xdr:rowOff>27214</xdr:rowOff>
        </xdr:from>
        <xdr:to>
          <xdr:col>6</xdr:col>
          <xdr:colOff>239486</xdr:colOff>
          <xdr:row>80</xdr:row>
          <xdr:rowOff>179614</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80</xdr:row>
          <xdr:rowOff>27214</xdr:rowOff>
        </xdr:from>
        <xdr:to>
          <xdr:col>9</xdr:col>
          <xdr:colOff>239486</xdr:colOff>
          <xdr:row>80</xdr:row>
          <xdr:rowOff>179614</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32</xdr:row>
          <xdr:rowOff>27214</xdr:rowOff>
        </xdr:from>
        <xdr:to>
          <xdr:col>3</xdr:col>
          <xdr:colOff>239486</xdr:colOff>
          <xdr:row>32</xdr:row>
          <xdr:rowOff>179614</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34</xdr:row>
          <xdr:rowOff>27214</xdr:rowOff>
        </xdr:from>
        <xdr:to>
          <xdr:col>3</xdr:col>
          <xdr:colOff>239486</xdr:colOff>
          <xdr:row>34</xdr:row>
          <xdr:rowOff>179614</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36</xdr:row>
          <xdr:rowOff>27214</xdr:rowOff>
        </xdr:from>
        <xdr:to>
          <xdr:col>3</xdr:col>
          <xdr:colOff>239486</xdr:colOff>
          <xdr:row>36</xdr:row>
          <xdr:rowOff>179614</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80</xdr:row>
          <xdr:rowOff>27214</xdr:rowOff>
        </xdr:from>
        <xdr:to>
          <xdr:col>3</xdr:col>
          <xdr:colOff>239486</xdr:colOff>
          <xdr:row>80</xdr:row>
          <xdr:rowOff>179614</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21771</xdr:colOff>
          <xdr:row>58</xdr:row>
          <xdr:rowOff>27214</xdr:rowOff>
        </xdr:from>
        <xdr:to>
          <xdr:col>8</xdr:col>
          <xdr:colOff>239486</xdr:colOff>
          <xdr:row>58</xdr:row>
          <xdr:rowOff>179614</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21771</xdr:colOff>
          <xdr:row>63</xdr:row>
          <xdr:rowOff>27214</xdr:rowOff>
        </xdr:from>
        <xdr:to>
          <xdr:col>8</xdr:col>
          <xdr:colOff>239486</xdr:colOff>
          <xdr:row>63</xdr:row>
          <xdr:rowOff>179614</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82</xdr:row>
          <xdr:rowOff>27214</xdr:rowOff>
        </xdr:from>
        <xdr:to>
          <xdr:col>3</xdr:col>
          <xdr:colOff>239486</xdr:colOff>
          <xdr:row>82</xdr:row>
          <xdr:rowOff>179614</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82</xdr:row>
          <xdr:rowOff>27214</xdr:rowOff>
        </xdr:from>
        <xdr:to>
          <xdr:col>3</xdr:col>
          <xdr:colOff>239486</xdr:colOff>
          <xdr:row>82</xdr:row>
          <xdr:rowOff>179614</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2DCDB"/>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ctrlProp" Target="../ctrlProps/ctrlProp2.xml"/><Relationship Id="rId21" Type="http://schemas.openxmlformats.org/officeDocument/2006/relationships/ctrlProp" Target="../ctrlProps/ctrlProp20.xml"/><Relationship Id="rId34" Type="http://schemas.openxmlformats.org/officeDocument/2006/relationships/ctrlProp" Target="../ctrlProps/ctrlProp33.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2" Type="http://schemas.openxmlformats.org/officeDocument/2006/relationships/vmlDrawing" Target="../drawings/vmlDrawing2.v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drawing" Target="../drawings/drawing3.xml"/><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8"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B60"/>
  <sheetViews>
    <sheetView showGridLines="0" tabSelected="1" workbookViewId="0">
      <selection activeCell="A7" sqref="A7"/>
    </sheetView>
  </sheetViews>
  <sheetFormatPr defaultRowHeight="14.6" x14ac:dyDescent="0.4"/>
  <cols>
    <col min="1" max="1" width="15.23046875" style="217" customWidth="1"/>
    <col min="2" max="2" width="173.765625" style="217" customWidth="1"/>
  </cols>
  <sheetData>
    <row r="1" spans="1:2" ht="5.05" customHeight="1" x14ac:dyDescent="0.4"/>
    <row r="2" spans="1:2" ht="25" customHeight="1" x14ac:dyDescent="0.55000000000000004">
      <c r="B2" s="208" t="s">
        <v>0</v>
      </c>
    </row>
    <row r="3" spans="1:2" ht="22" customHeight="1" x14ac:dyDescent="0.4">
      <c r="B3" s="4" t="s">
        <v>1</v>
      </c>
    </row>
    <row r="4" spans="1:2" ht="5.05" customHeight="1" x14ac:dyDescent="0.4"/>
    <row r="5" spans="1:2" ht="5.05" customHeight="1" x14ac:dyDescent="0.4"/>
    <row r="6" spans="1:2" ht="12" customHeight="1" x14ac:dyDescent="0.4"/>
    <row r="7" spans="1:2" ht="16.75" customHeight="1" x14ac:dyDescent="0.45">
      <c r="A7" s="13">
        <v>1</v>
      </c>
      <c r="B7" s="14" t="s">
        <v>2</v>
      </c>
    </row>
    <row r="8" spans="1:2" x14ac:dyDescent="0.4">
      <c r="A8" s="15" t="s">
        <v>3</v>
      </c>
      <c r="B8" s="18" t="s">
        <v>4</v>
      </c>
    </row>
    <row r="9" spans="1:2" x14ac:dyDescent="0.4">
      <c r="A9" s="15" t="s">
        <v>5</v>
      </c>
      <c r="B9" s="209" t="s">
        <v>6</v>
      </c>
    </row>
    <row r="10" spans="1:2" x14ac:dyDescent="0.4">
      <c r="A10" s="15" t="s">
        <v>7</v>
      </c>
      <c r="B10" s="209" t="s">
        <v>8</v>
      </c>
    </row>
    <row r="11" spans="1:2" x14ac:dyDescent="0.4">
      <c r="A11" s="15" t="s">
        <v>9</v>
      </c>
      <c r="B11" s="209" t="s">
        <v>10</v>
      </c>
    </row>
    <row r="12" spans="1:2" x14ac:dyDescent="0.4">
      <c r="A12" s="15" t="s">
        <v>11</v>
      </c>
      <c r="B12" s="18" t="s">
        <v>12</v>
      </c>
    </row>
    <row r="13" spans="1:2" x14ac:dyDescent="0.4">
      <c r="A13" s="15" t="s">
        <v>13</v>
      </c>
      <c r="B13" s="209" t="s">
        <v>14</v>
      </c>
    </row>
    <row r="14" spans="1:2" x14ac:dyDescent="0.4">
      <c r="A14" s="15" t="s">
        <v>15</v>
      </c>
      <c r="B14" s="209" t="s">
        <v>16</v>
      </c>
    </row>
    <row r="15" spans="1:2" x14ac:dyDescent="0.4">
      <c r="A15" s="15" t="s">
        <v>17</v>
      </c>
      <c r="B15" s="18" t="s">
        <v>18</v>
      </c>
    </row>
    <row r="16" spans="1:2" s="12" customFormat="1" ht="29.15" customHeight="1" x14ac:dyDescent="0.4">
      <c r="A16" s="16" t="s">
        <v>19</v>
      </c>
      <c r="B16" s="11" t="s">
        <v>20</v>
      </c>
    </row>
    <row r="17" spans="1:2" ht="8.0500000000000007" customHeight="1" x14ac:dyDescent="0.4"/>
    <row r="18" spans="1:2" ht="16.75" customHeight="1" x14ac:dyDescent="0.45">
      <c r="A18" s="13">
        <v>2</v>
      </c>
      <c r="B18" s="14" t="s">
        <v>21</v>
      </c>
    </row>
    <row r="19" spans="1:2" x14ac:dyDescent="0.4">
      <c r="B19" s="209" t="s">
        <v>22</v>
      </c>
    </row>
    <row r="20" spans="1:2" x14ac:dyDescent="0.4">
      <c r="A20" s="17">
        <v>1</v>
      </c>
      <c r="B20" t="s">
        <v>23</v>
      </c>
    </row>
    <row r="21" spans="1:2" x14ac:dyDescent="0.4">
      <c r="A21" s="17">
        <v>2</v>
      </c>
      <c r="B21" s="209" t="s">
        <v>24</v>
      </c>
    </row>
    <row r="22" spans="1:2" x14ac:dyDescent="0.4">
      <c r="A22" s="17">
        <v>3</v>
      </c>
      <c r="B22" s="209" t="s">
        <v>25</v>
      </c>
    </row>
    <row r="23" spans="1:2" x14ac:dyDescent="0.4">
      <c r="A23" s="17">
        <v>4</v>
      </c>
      <c r="B23" s="209" t="s">
        <v>26</v>
      </c>
    </row>
    <row r="24" spans="1:2" x14ac:dyDescent="0.4">
      <c r="A24" s="17">
        <v>5</v>
      </c>
      <c r="B24" s="209" t="s">
        <v>27</v>
      </c>
    </row>
    <row r="25" spans="1:2" ht="8.0500000000000007" customHeight="1" x14ac:dyDescent="0.4"/>
    <row r="26" spans="1:2" ht="16.75" customHeight="1" x14ac:dyDescent="0.45">
      <c r="A26" s="13">
        <v>3</v>
      </c>
      <c r="B26" s="14" t="s">
        <v>28</v>
      </c>
    </row>
    <row r="27" spans="1:2" x14ac:dyDescent="0.4">
      <c r="A27" s="17" t="s">
        <v>3</v>
      </c>
      <c r="B27" s="209" t="s">
        <v>29</v>
      </c>
    </row>
    <row r="28" spans="1:2" x14ac:dyDescent="0.4">
      <c r="A28" s="17" t="s">
        <v>5</v>
      </c>
      <c r="B28" s="209" t="s">
        <v>30</v>
      </c>
    </row>
    <row r="29" spans="1:2" x14ac:dyDescent="0.4">
      <c r="A29" s="218"/>
      <c r="B29" s="209" t="s">
        <v>31</v>
      </c>
    </row>
    <row r="30" spans="1:2" x14ac:dyDescent="0.4">
      <c r="A30" s="218"/>
      <c r="B30" s="209" t="s">
        <v>32</v>
      </c>
    </row>
    <row r="31" spans="1:2" x14ac:dyDescent="0.4">
      <c r="A31" s="17" t="s">
        <v>7</v>
      </c>
      <c r="B31" s="18" t="s">
        <v>33</v>
      </c>
    </row>
    <row r="32" spans="1:2" x14ac:dyDescent="0.4">
      <c r="A32" s="17" t="s">
        <v>9</v>
      </c>
      <c r="B32" s="5" t="s">
        <v>34</v>
      </c>
    </row>
    <row r="33" spans="1:2" ht="8.0500000000000007" customHeight="1" x14ac:dyDescent="0.4"/>
    <row r="34" spans="1:2" ht="16.75" customHeight="1" x14ac:dyDescent="0.45">
      <c r="A34" s="21">
        <v>4</v>
      </c>
      <c r="B34" s="22" t="s">
        <v>35</v>
      </c>
    </row>
    <row r="35" spans="1:2" x14ac:dyDescent="0.4">
      <c r="A35" s="6" t="s">
        <v>36</v>
      </c>
      <c r="B35" s="5" t="s">
        <v>37</v>
      </c>
    </row>
    <row r="36" spans="1:2" x14ac:dyDescent="0.4">
      <c r="A36" s="6" t="s">
        <v>36</v>
      </c>
      <c r="B36" s="5" t="s">
        <v>38</v>
      </c>
    </row>
    <row r="37" spans="1:2" x14ac:dyDescent="0.4">
      <c r="A37" s="6" t="s">
        <v>36</v>
      </c>
      <c r="B37" s="5" t="s">
        <v>39</v>
      </c>
    </row>
    <row r="38" spans="1:2" ht="8.0500000000000007" customHeight="1" x14ac:dyDescent="0.4"/>
    <row r="39" spans="1:2" ht="16.75" customHeight="1" x14ac:dyDescent="0.45">
      <c r="A39" s="13">
        <v>5</v>
      </c>
      <c r="B39" s="14" t="s">
        <v>40</v>
      </c>
    </row>
    <row r="40" spans="1:2" x14ac:dyDescent="0.4">
      <c r="A40" s="17" t="s">
        <v>3</v>
      </c>
      <c r="B40" s="9" t="s">
        <v>41</v>
      </c>
    </row>
    <row r="41" spans="1:2" x14ac:dyDescent="0.4">
      <c r="A41" s="17" t="s">
        <v>5</v>
      </c>
      <c r="B41" s="209" t="s">
        <v>42</v>
      </c>
    </row>
    <row r="42" spans="1:2" x14ac:dyDescent="0.4">
      <c r="A42" s="17" t="s">
        <v>7</v>
      </c>
      <c r="B42" s="209" t="s">
        <v>43</v>
      </c>
    </row>
    <row r="43" spans="1:2" x14ac:dyDescent="0.4">
      <c r="A43" s="17" t="s">
        <v>9</v>
      </c>
      <c r="B43" s="5" t="s">
        <v>44</v>
      </c>
    </row>
    <row r="44" spans="1:2" ht="8.0500000000000007" customHeight="1" x14ac:dyDescent="0.4"/>
    <row r="45" spans="1:2" ht="16.75" customHeight="1" x14ac:dyDescent="0.45">
      <c r="A45" s="13">
        <v>6</v>
      </c>
      <c r="B45" s="14" t="s">
        <v>45</v>
      </c>
    </row>
    <row r="46" spans="1:2" ht="15.9" customHeight="1" x14ac:dyDescent="0.45">
      <c r="A46" s="7" t="s">
        <v>46</v>
      </c>
      <c r="B46" s="209" t="s">
        <v>47</v>
      </c>
    </row>
    <row r="47" spans="1:2" ht="15.9" customHeight="1" x14ac:dyDescent="0.45">
      <c r="A47" s="8" t="s">
        <v>46</v>
      </c>
      <c r="B47" s="209" t="s">
        <v>48</v>
      </c>
    </row>
    <row r="48" spans="1:2" ht="15.9" customHeight="1" x14ac:dyDescent="0.45">
      <c r="A48" s="8" t="s">
        <v>46</v>
      </c>
      <c r="B48" s="209" t="s">
        <v>49</v>
      </c>
    </row>
    <row r="49" spans="1:2" ht="15.9" customHeight="1" x14ac:dyDescent="0.45">
      <c r="A49" s="8" t="s">
        <v>46</v>
      </c>
      <c r="B49" s="209" t="s">
        <v>50</v>
      </c>
    </row>
    <row r="50" spans="1:2" ht="15.9" customHeight="1" x14ac:dyDescent="0.45">
      <c r="A50" s="8" t="s">
        <v>46</v>
      </c>
      <c r="B50" s="209" t="s">
        <v>51</v>
      </c>
    </row>
    <row r="51" spans="1:2" ht="15.9" customHeight="1" x14ac:dyDescent="0.45">
      <c r="A51" s="8" t="s">
        <v>46</v>
      </c>
      <c r="B51" s="209" t="s">
        <v>52</v>
      </c>
    </row>
    <row r="52" spans="1:2" ht="15.9" customHeight="1" x14ac:dyDescent="0.45">
      <c r="A52" s="8" t="s">
        <v>46</v>
      </c>
      <c r="B52" s="209" t="s">
        <v>53</v>
      </c>
    </row>
    <row r="53" spans="1:2" ht="15.9" customHeight="1" x14ac:dyDescent="0.45">
      <c r="A53" s="8" t="s">
        <v>46</v>
      </c>
      <c r="B53" s="209" t="s">
        <v>54</v>
      </c>
    </row>
    <row r="54" spans="1:2" ht="8.0500000000000007" customHeight="1" x14ac:dyDescent="0.4"/>
    <row r="55" spans="1:2" ht="16.75" customHeight="1" x14ac:dyDescent="0.45">
      <c r="A55" s="13">
        <v>7</v>
      </c>
      <c r="B55" s="14" t="s">
        <v>55</v>
      </c>
    </row>
    <row r="56" spans="1:2" ht="15.9" customHeight="1" x14ac:dyDescent="0.45">
      <c r="A56" s="19" t="s">
        <v>56</v>
      </c>
      <c r="B56" s="18" t="s">
        <v>57</v>
      </c>
    </row>
    <row r="57" spans="1:2" ht="15.9" customHeight="1" x14ac:dyDescent="0.45">
      <c r="A57" s="19" t="s">
        <v>58</v>
      </c>
      <c r="B57" s="18" t="s">
        <v>59</v>
      </c>
    </row>
    <row r="58" spans="1:2" ht="15.9" customHeight="1" x14ac:dyDescent="0.45">
      <c r="A58" s="19" t="s">
        <v>60</v>
      </c>
      <c r="B58" s="18" t="s">
        <v>61</v>
      </c>
    </row>
    <row r="59" spans="1:2" ht="15.9" customHeight="1" x14ac:dyDescent="0.45">
      <c r="A59" s="19" t="s">
        <v>62</v>
      </c>
      <c r="B59" s="18" t="s">
        <v>63</v>
      </c>
    </row>
    <row r="60" spans="1:2" ht="15.9" customHeight="1" x14ac:dyDescent="0.4">
      <c r="A60" s="218"/>
      <c r="B60" s="20" t="s">
        <v>64</v>
      </c>
    </row>
  </sheetData>
  <sheetProtection algorithmName="SHA-512" hashValue="ZA1w6TLbILHaBUbI6U2x6jJPvE6Bw5x/b6xJPXn3oed2q68DAjY4uJEMEcAvk3NqiIVm0VfMtWGOzVIksGdfCw==" saltValue="XbGCYPAXMNefexM+Razyj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pageSetUpPr fitToPage="1"/>
  </sheetPr>
  <dimension ref="A1:S204"/>
  <sheetViews>
    <sheetView showGridLines="0" zoomScaleNormal="100" workbookViewId="0">
      <selection activeCell="D10" sqref="D10:K10"/>
    </sheetView>
  </sheetViews>
  <sheetFormatPr defaultColWidth="0" defaultRowHeight="15" customHeight="1" zeroHeight="1" x14ac:dyDescent="0.4"/>
  <cols>
    <col min="1" max="1" width="4.84375" style="51" customWidth="1"/>
    <col min="2" max="2" width="5.15234375" style="209" customWidth="1"/>
    <col min="3" max="3" width="35" style="209" customWidth="1"/>
    <col min="4" max="5" width="7.3828125" style="209" customWidth="1"/>
    <col min="6" max="6" width="8.3828125" style="209" customWidth="1"/>
    <col min="7" max="7" width="8.69140625" style="209" customWidth="1"/>
    <col min="8" max="8" width="9.3046875" style="209" customWidth="1"/>
    <col min="9" max="9" width="9.53515625" style="209" customWidth="1"/>
    <col min="10" max="10" width="1.84375" style="209" customWidth="1"/>
    <col min="11" max="11" width="8.53515625" style="209" customWidth="1"/>
    <col min="12" max="12" width="0.53515625" style="209" customWidth="1"/>
    <col min="13" max="14" width="9.15234375" style="209" customWidth="1"/>
    <col min="15" max="18" width="13" style="209" hidden="1" customWidth="1"/>
    <col min="19" max="20" width="9.15234375" style="209" hidden="1" customWidth="1"/>
    <col min="21" max="16384" width="9.15234375" style="209" hidden="1"/>
  </cols>
  <sheetData>
    <row r="1" spans="1:19" ht="27.75" customHeight="1" x14ac:dyDescent="0.5">
      <c r="A1" s="23" t="s">
        <v>65</v>
      </c>
      <c r="B1" s="24" t="str">
        <f ca="1">INFO("OSVERSION")</f>
        <v>Windows (64-bit) NT 10.00</v>
      </c>
      <c r="C1" s="25"/>
      <c r="D1" s="25"/>
      <c r="E1" s="88" t="str">
        <f>"for use in "&amp;MID(K3,6,4)&amp;"-"&amp;(VALUE(MID(K3,6,4))+1)</f>
        <v>for use in 2026-2027</v>
      </c>
      <c r="F1" s="25"/>
      <c r="G1" s="25"/>
      <c r="H1" s="25"/>
      <c r="I1" s="26" t="s">
        <v>66</v>
      </c>
      <c r="J1" s="277"/>
      <c r="K1" s="234"/>
      <c r="M1" s="232" t="str">
        <f ca="1">CELL("filename",B1)</f>
        <v>C:\Users\helen\My Drive\TGSF google drive\Forms\Grants to Orgs\[VO Somerset Grant Application Pack 2026-7 ON WEBSITE.xlsx]Application Form</v>
      </c>
      <c r="N1" s="233"/>
      <c r="O1" s="89"/>
      <c r="P1" s="89"/>
      <c r="Q1" s="89"/>
      <c r="R1" s="89"/>
      <c r="S1" s="89"/>
    </row>
    <row r="2" spans="1:19" ht="18.75" customHeight="1" x14ac:dyDescent="0.65">
      <c r="A2" s="297" t="s">
        <v>67</v>
      </c>
      <c r="B2" s="234"/>
      <c r="C2" s="234"/>
      <c r="D2" s="234"/>
      <c r="E2" s="234"/>
      <c r="F2" s="234"/>
      <c r="G2" s="234"/>
      <c r="H2" s="234"/>
      <c r="I2" s="234"/>
      <c r="J2" s="234"/>
      <c r="K2" s="234"/>
      <c r="M2" s="234"/>
      <c r="N2" s="233"/>
      <c r="O2" s="89"/>
      <c r="P2" s="89"/>
      <c r="Q2" s="89"/>
      <c r="R2" s="89"/>
      <c r="S2" s="89"/>
    </row>
    <row r="3" spans="1:19" ht="14.6" customHeight="1" x14ac:dyDescent="0.4">
      <c r="A3" s="89"/>
      <c r="B3" s="25"/>
      <c r="C3" s="25"/>
      <c r="D3" s="25"/>
      <c r="E3" s="17" t="s">
        <v>68</v>
      </c>
      <c r="F3" s="25"/>
      <c r="G3" s="25"/>
      <c r="H3" s="25"/>
      <c r="I3" s="25"/>
      <c r="J3" s="25"/>
      <c r="K3" s="27" t="s">
        <v>69</v>
      </c>
      <c r="M3" s="28" t="s">
        <v>70</v>
      </c>
      <c r="N3" s="29" t="s">
        <v>71</v>
      </c>
      <c r="O3" s="89"/>
      <c r="P3" s="89"/>
      <c r="Q3" s="89"/>
      <c r="R3" s="89"/>
      <c r="S3" s="89"/>
    </row>
    <row r="4" spans="1:19" ht="15.9" customHeight="1" x14ac:dyDescent="0.4">
      <c r="A4" s="161" t="s">
        <v>72</v>
      </c>
      <c r="B4" s="212"/>
      <c r="C4" s="212"/>
      <c r="D4" s="212"/>
      <c r="E4" s="212"/>
      <c r="F4" s="212"/>
      <c r="G4" s="162"/>
      <c r="H4" s="212"/>
      <c r="I4" s="212"/>
      <c r="J4" s="212"/>
      <c r="K4" s="162" t="s">
        <v>73</v>
      </c>
      <c r="M4" s="30">
        <v>0</v>
      </c>
      <c r="N4" s="31">
        <f ca="1">NOW()</f>
        <v>46233.511181828704</v>
      </c>
      <c r="O4" s="89"/>
      <c r="P4" s="89"/>
      <c r="Q4" s="89"/>
      <c r="R4" s="89"/>
      <c r="S4" s="89"/>
    </row>
    <row r="5" spans="1:19" ht="31.75" customHeight="1" x14ac:dyDescent="0.4">
      <c r="A5" s="163" t="s">
        <v>74</v>
      </c>
      <c r="B5" s="212"/>
      <c r="C5" s="212"/>
      <c r="D5" s="212"/>
      <c r="E5" s="212"/>
      <c r="F5" s="212"/>
      <c r="G5" s="212"/>
      <c r="H5" s="212"/>
      <c r="I5" s="267" t="s">
        <v>75</v>
      </c>
      <c r="J5" s="234"/>
      <c r="K5" s="234"/>
      <c r="M5" s="261" t="str">
        <f ca="1">"#1 RECEIVED "&amp;TEXT(N4,"DD-MMM-YYY")</f>
        <v>#1 RECEIVED 30-Jul-2026</v>
      </c>
      <c r="N5" s="233"/>
      <c r="O5" s="89"/>
      <c r="P5" s="89"/>
      <c r="Q5" s="89"/>
      <c r="R5" s="89"/>
      <c r="S5" s="89"/>
    </row>
    <row r="6" spans="1:19" ht="30" customHeight="1" x14ac:dyDescent="0.4">
      <c r="A6" s="164" t="s">
        <v>76</v>
      </c>
      <c r="B6" s="247" t="s">
        <v>77</v>
      </c>
      <c r="C6" s="234"/>
      <c r="D6" s="234"/>
      <c r="E6" s="234"/>
      <c r="F6" s="234"/>
      <c r="G6" s="234"/>
      <c r="H6" s="254" t="s">
        <v>78</v>
      </c>
      <c r="I6" s="234"/>
      <c r="J6" s="234"/>
      <c r="K6" s="234"/>
      <c r="M6" s="32" t="str">
        <f>K3&amp;M3</f>
        <v>VOL (2026/27)[build 6.6]</v>
      </c>
      <c r="N6" s="33"/>
      <c r="O6" s="89"/>
      <c r="P6" s="89"/>
      <c r="Q6" s="89"/>
      <c r="R6" s="89"/>
      <c r="S6" s="89"/>
    </row>
    <row r="7" spans="1:19" ht="30" customHeight="1" x14ac:dyDescent="0.4">
      <c r="A7" s="164" t="s">
        <v>76</v>
      </c>
      <c r="B7" s="245" t="s">
        <v>79</v>
      </c>
      <c r="C7" s="234"/>
      <c r="D7" s="234"/>
      <c r="E7" s="234"/>
      <c r="F7" s="234"/>
      <c r="G7" s="234"/>
      <c r="H7" s="234"/>
      <c r="I7" s="234"/>
      <c r="J7" s="234"/>
      <c r="K7" s="234"/>
      <c r="M7" s="34" t="str">
        <f>"for use in "&amp;MID(K3,6,4)&amp;"-"&amp;(VALUE(MID(K3,6,4))+1)</f>
        <v>for use in 2026-2027</v>
      </c>
      <c r="N7" s="33"/>
      <c r="O7" s="89"/>
      <c r="P7" s="89"/>
      <c r="Q7" s="89"/>
      <c r="R7" s="89"/>
      <c r="S7" s="89"/>
    </row>
    <row r="8" spans="1:19" ht="30" customHeight="1" x14ac:dyDescent="0.4">
      <c r="A8" s="164" t="s">
        <v>76</v>
      </c>
      <c r="B8" s="245" t="s">
        <v>80</v>
      </c>
      <c r="C8" s="234"/>
      <c r="D8" s="234"/>
      <c r="E8" s="234"/>
      <c r="F8" s="234"/>
      <c r="G8" s="234"/>
      <c r="H8" s="234"/>
      <c r="I8" s="234"/>
      <c r="J8" s="234"/>
      <c r="K8" s="234"/>
      <c r="M8" s="34"/>
      <c r="N8" s="35">
        <v>0.9</v>
      </c>
      <c r="O8" s="89"/>
      <c r="P8" s="89"/>
      <c r="Q8" s="89"/>
      <c r="R8" s="89"/>
      <c r="S8" s="89"/>
    </row>
    <row r="9" spans="1:19" ht="42" customHeight="1" x14ac:dyDescent="0.4">
      <c r="A9" s="212"/>
      <c r="B9" s="292" t="s">
        <v>81</v>
      </c>
      <c r="C9" s="258"/>
      <c r="D9" s="258"/>
      <c r="E9" s="258"/>
      <c r="F9" s="258"/>
      <c r="G9" s="258"/>
      <c r="H9" s="258"/>
      <c r="I9" s="258"/>
      <c r="J9" s="258"/>
      <c r="K9" s="258"/>
      <c r="M9" s="293" t="s">
        <v>82</v>
      </c>
      <c r="N9" s="234"/>
      <c r="O9" s="89"/>
      <c r="P9" s="89"/>
      <c r="Q9" s="89"/>
      <c r="R9" s="89"/>
      <c r="S9" s="89"/>
    </row>
    <row r="10" spans="1:19" ht="14.6" customHeight="1" x14ac:dyDescent="0.4">
      <c r="A10" s="36" t="s">
        <v>83</v>
      </c>
      <c r="B10" s="37" t="s">
        <v>84</v>
      </c>
      <c r="C10" s="38"/>
      <c r="D10" s="269"/>
      <c r="E10" s="270"/>
      <c r="F10" s="270"/>
      <c r="G10" s="270"/>
      <c r="H10" s="270"/>
      <c r="I10" s="270"/>
      <c r="J10" s="270"/>
      <c r="K10" s="271"/>
      <c r="M10" s="234"/>
      <c r="N10" s="234"/>
      <c r="O10" s="89"/>
      <c r="P10" s="89"/>
      <c r="Q10" s="89"/>
      <c r="R10" s="89"/>
      <c r="S10" s="89"/>
    </row>
    <row r="11" spans="1:19" ht="14.6" customHeight="1" x14ac:dyDescent="0.4">
      <c r="A11" s="36"/>
      <c r="B11" s="39"/>
      <c r="D11" s="235"/>
      <c r="E11" s="236"/>
      <c r="F11" s="236"/>
      <c r="G11" s="236"/>
      <c r="H11" s="236"/>
      <c r="I11" s="236"/>
      <c r="J11" s="236"/>
      <c r="K11" s="237"/>
      <c r="M11" s="234"/>
      <c r="N11" s="234"/>
      <c r="O11" s="89"/>
      <c r="P11" s="89"/>
      <c r="Q11" s="89"/>
      <c r="R11" s="89"/>
      <c r="S11" s="89"/>
    </row>
    <row r="12" spans="1:19" ht="5.25" customHeight="1" x14ac:dyDescent="0.4">
      <c r="A12" s="36"/>
      <c r="B12" s="39"/>
      <c r="D12" s="212"/>
      <c r="E12" s="212"/>
      <c r="F12" s="212"/>
      <c r="G12" s="212"/>
      <c r="H12" s="212"/>
      <c r="I12" s="212"/>
      <c r="J12" s="212"/>
      <c r="K12" s="165"/>
      <c r="M12" s="234"/>
      <c r="N12" s="234"/>
      <c r="O12" s="89"/>
      <c r="P12" s="89"/>
      <c r="Q12" s="89"/>
      <c r="R12" s="89"/>
      <c r="S12" s="89"/>
    </row>
    <row r="13" spans="1:19" ht="14.6" customHeight="1" x14ac:dyDescent="0.4">
      <c r="A13" s="36"/>
      <c r="B13" s="40"/>
      <c r="C13" s="41" t="s">
        <v>85</v>
      </c>
      <c r="D13" s="269"/>
      <c r="E13" s="270"/>
      <c r="F13" s="270"/>
      <c r="G13" s="270"/>
      <c r="H13" s="270"/>
      <c r="I13" s="270"/>
      <c r="J13" s="270"/>
      <c r="K13" s="271"/>
      <c r="M13" s="234"/>
      <c r="N13" s="234"/>
      <c r="O13" s="89"/>
      <c r="P13" s="89"/>
      <c r="Q13" s="89"/>
      <c r="R13" s="89"/>
      <c r="S13" s="89"/>
    </row>
    <row r="14" spans="1:19" ht="14.6" customHeight="1" x14ac:dyDescent="0.4">
      <c r="A14" s="36"/>
      <c r="B14" s="40"/>
      <c r="C14" s="41"/>
      <c r="D14" s="235"/>
      <c r="E14" s="236"/>
      <c r="F14" s="236"/>
      <c r="G14" s="236"/>
      <c r="H14" s="236"/>
      <c r="I14" s="236"/>
      <c r="J14" s="236"/>
      <c r="K14" s="237"/>
      <c r="M14" s="234"/>
      <c r="N14" s="234"/>
      <c r="O14" s="89"/>
      <c r="P14" s="89"/>
      <c r="Q14" s="89"/>
      <c r="R14" s="89"/>
      <c r="S14" s="89"/>
    </row>
    <row r="15" spans="1:19" ht="14.6" customHeight="1" x14ac:dyDescent="0.4">
      <c r="A15" s="36"/>
      <c r="B15" s="40"/>
      <c r="C15" s="41" t="s">
        <v>86</v>
      </c>
      <c r="D15" s="268"/>
      <c r="E15" s="239"/>
      <c r="F15" s="239"/>
      <c r="G15" s="239"/>
      <c r="H15" s="239"/>
      <c r="I15" s="239"/>
      <c r="J15" s="239"/>
      <c r="K15" s="240"/>
      <c r="M15" s="234"/>
      <c r="N15" s="234"/>
      <c r="O15" s="89"/>
      <c r="P15" s="89"/>
      <c r="Q15" s="89"/>
      <c r="R15" s="89"/>
      <c r="S15" s="89"/>
    </row>
    <row r="16" spans="1:19" ht="14.6" customHeight="1" x14ac:dyDescent="0.4">
      <c r="A16" s="36"/>
      <c r="B16" s="42"/>
      <c r="C16" s="43" t="s">
        <v>87</v>
      </c>
      <c r="D16" s="238"/>
      <c r="E16" s="239"/>
      <c r="F16" s="239"/>
      <c r="G16" s="239"/>
      <c r="H16" s="239"/>
      <c r="I16" s="239"/>
      <c r="J16" s="239"/>
      <c r="K16" s="240"/>
      <c r="M16" s="234"/>
      <c r="N16" s="234"/>
      <c r="O16" s="89"/>
      <c r="P16" s="89"/>
      <c r="Q16" s="89"/>
      <c r="R16" s="89"/>
      <c r="S16" s="89"/>
    </row>
    <row r="17" spans="1:19" ht="5.25" customHeight="1" x14ac:dyDescent="0.4">
      <c r="A17" s="36"/>
      <c r="B17" s="44"/>
      <c r="C17" s="89"/>
      <c r="D17" s="89"/>
      <c r="E17" s="89"/>
      <c r="F17" s="89"/>
      <c r="G17" s="89"/>
      <c r="H17" s="89"/>
      <c r="I17" s="89"/>
      <c r="J17" s="89"/>
      <c r="K17" s="89"/>
      <c r="M17" s="234"/>
      <c r="N17" s="234"/>
      <c r="O17" s="89"/>
      <c r="P17" s="89"/>
      <c r="Q17" s="89"/>
      <c r="R17" s="89"/>
      <c r="S17" s="89"/>
    </row>
    <row r="18" spans="1:19" ht="14.6" customHeight="1" x14ac:dyDescent="0.4">
      <c r="A18" s="36" t="s">
        <v>88</v>
      </c>
      <c r="B18" s="45"/>
      <c r="C18" s="46" t="s">
        <v>89</v>
      </c>
      <c r="D18" s="268"/>
      <c r="E18" s="239"/>
      <c r="F18" s="240"/>
      <c r="G18" s="166"/>
      <c r="H18" s="167"/>
      <c r="I18" s="167"/>
      <c r="J18" s="167"/>
      <c r="K18" s="167"/>
      <c r="M18" s="34" t="str">
        <f>IF((LEN(TRIM(B28))-LEN(SUBSTITUTE(B28," ",""))+1)&gt;10,"!! ALERT !!  -  YOU HAVE ENTERED TOO MANY WORDS IN this section - it has a limit of 10","")</f>
        <v/>
      </c>
      <c r="N18" s="34"/>
      <c r="O18" s="89"/>
      <c r="P18" s="89"/>
      <c r="Q18" s="89"/>
      <c r="R18" s="89"/>
      <c r="S18" s="89"/>
    </row>
    <row r="19" spans="1:19" ht="14.6" customHeight="1" x14ac:dyDescent="0.4">
      <c r="A19" s="89"/>
      <c r="B19" s="40"/>
      <c r="C19" s="41" t="s">
        <v>90</v>
      </c>
      <c r="D19" s="268"/>
      <c r="E19" s="239"/>
      <c r="F19" s="239"/>
      <c r="G19" s="239"/>
      <c r="H19" s="239"/>
      <c r="I19" s="239"/>
      <c r="J19" s="239"/>
      <c r="K19" s="240"/>
      <c r="M19" s="34" t="str">
        <f>IF((LEN(TRIM(B31))-LEN(SUBSTITUTE(B31," ",""))+1)&gt;50,"!! ALERT !!  -  YOU HAVE ENTERED TOO MANY WORDS IN this section - it has a limit of 50","")</f>
        <v/>
      </c>
      <c r="N19" s="34"/>
      <c r="O19" s="89"/>
      <c r="P19" s="89"/>
      <c r="Q19" s="89"/>
      <c r="R19" s="89"/>
      <c r="S19" s="89"/>
    </row>
    <row r="20" spans="1:19" ht="14.6" customHeight="1" x14ac:dyDescent="0.4">
      <c r="A20" s="89"/>
      <c r="B20" s="40"/>
      <c r="C20" s="41" t="s">
        <v>85</v>
      </c>
      <c r="D20" s="269"/>
      <c r="E20" s="270"/>
      <c r="F20" s="270"/>
      <c r="G20" s="270"/>
      <c r="H20" s="270"/>
      <c r="I20" s="270"/>
      <c r="J20" s="270"/>
      <c r="K20" s="271"/>
      <c r="M20" s="34" t="str">
        <f>IF(H47&gt;0,IF(B31="","!! ALERT !!  -  YOU HAVE NOT ENTERED ANYTHING IN THIS SECTION",""),"")</f>
        <v/>
      </c>
      <c r="N20" s="47" t="s">
        <v>91</v>
      </c>
      <c r="O20" s="89"/>
      <c r="P20" s="89"/>
      <c r="Q20" s="89"/>
      <c r="R20" s="89"/>
      <c r="S20" s="89"/>
    </row>
    <row r="21" spans="1:19" ht="14.6" customHeight="1" x14ac:dyDescent="0.4">
      <c r="A21" s="89"/>
      <c r="B21" s="40"/>
      <c r="C21" s="41"/>
      <c r="D21" s="235"/>
      <c r="E21" s="236"/>
      <c r="F21" s="236"/>
      <c r="G21" s="236"/>
      <c r="H21" s="236"/>
      <c r="I21" s="236"/>
      <c r="J21" s="236"/>
      <c r="K21" s="237"/>
      <c r="M21" s="222">
        <f>D10</f>
        <v>0</v>
      </c>
      <c r="N21" s="48">
        <f>D15</f>
        <v>0</v>
      </c>
      <c r="O21" s="89"/>
      <c r="P21" s="89"/>
      <c r="Q21" s="89"/>
      <c r="R21" s="89"/>
      <c r="S21" s="89"/>
    </row>
    <row r="22" spans="1:19" ht="14.6" customHeight="1" x14ac:dyDescent="0.4">
      <c r="A22" s="89"/>
      <c r="B22" s="40"/>
      <c r="C22" s="41" t="s">
        <v>86</v>
      </c>
      <c r="D22" s="268"/>
      <c r="E22" s="239"/>
      <c r="F22" s="239"/>
      <c r="G22" s="239"/>
      <c r="H22" s="239"/>
      <c r="I22" s="239"/>
      <c r="J22" s="239"/>
      <c r="K22" s="240"/>
      <c r="M22" s="222">
        <f>H47</f>
        <v>0</v>
      </c>
      <c r="N22" s="48" t="str">
        <f>"of "&amp;B28&amp;" "&amp;B31</f>
        <v xml:space="preserve">of  </v>
      </c>
      <c r="O22" s="89"/>
      <c r="P22" s="89"/>
      <c r="Q22" s="89"/>
      <c r="R22" s="89"/>
      <c r="S22" s="89"/>
    </row>
    <row r="23" spans="1:19" ht="14.6" customHeight="1" x14ac:dyDescent="0.4">
      <c r="A23" s="89"/>
      <c r="B23" s="40"/>
      <c r="C23" s="41" t="s">
        <v>87</v>
      </c>
      <c r="D23" s="238"/>
      <c r="E23" s="239"/>
      <c r="F23" s="239"/>
      <c r="G23" s="239"/>
      <c r="H23" s="239"/>
      <c r="I23" s="239"/>
      <c r="J23" s="239"/>
      <c r="K23" s="240"/>
      <c r="M23" s="222" t="str">
        <f>"LBH="&amp;TEXT(D41*100,"0")&amp;"% | &lt;25="&amp;TEXT(F41*100,"0")&amp;"%"</f>
        <v>LBH=0% | &lt;25=0%</v>
      </c>
      <c r="N23" s="48" t="str">
        <f>"M="&amp;TEXT(H41*100,"0")&amp;"% | F="&amp;TEXT(I41*100,"0")&amp;"%"</f>
        <v>M=0% | F=0%</v>
      </c>
      <c r="O23" s="89"/>
      <c r="P23" s="89"/>
      <c r="Q23" s="89"/>
      <c r="R23" s="89"/>
      <c r="S23" s="89"/>
    </row>
    <row r="24" spans="1:19" ht="14.6" customHeight="1" x14ac:dyDescent="0.4">
      <c r="A24" s="89"/>
      <c r="B24" s="42"/>
      <c r="C24" s="49" t="s">
        <v>92</v>
      </c>
      <c r="D24" s="268"/>
      <c r="E24" s="239"/>
      <c r="F24" s="239"/>
      <c r="G24" s="239"/>
      <c r="H24" s="239"/>
      <c r="I24" s="239"/>
      <c r="J24" s="239"/>
      <c r="K24" s="240"/>
      <c r="M24" s="222" t="str">
        <f>K40&amp;" ["&amp;'Pro Forma'!C290&amp;"]"</f>
        <v>LBHYP factor Excluding Staff = £0 []</v>
      </c>
      <c r="N24" s="223">
        <f>H48</f>
        <v>0</v>
      </c>
      <c r="O24" s="89"/>
      <c r="P24" s="89"/>
      <c r="Q24" s="89"/>
      <c r="R24" s="89"/>
      <c r="S24" s="89"/>
    </row>
    <row r="25" spans="1:19" ht="20.25" customHeight="1" x14ac:dyDescent="0.4">
      <c r="A25" s="50" t="s">
        <v>93</v>
      </c>
      <c r="B25" s="89"/>
      <c r="C25" s="89"/>
      <c r="D25" s="89"/>
      <c r="E25" s="89"/>
      <c r="F25" s="89"/>
      <c r="G25" s="89"/>
      <c r="H25" s="89"/>
      <c r="I25" s="89"/>
      <c r="J25" s="89"/>
      <c r="K25" s="89"/>
      <c r="M25" s="250" t="s">
        <v>94</v>
      </c>
      <c r="N25" s="234"/>
      <c r="O25" s="89"/>
      <c r="P25" s="89"/>
      <c r="Q25" s="89"/>
      <c r="R25" s="89"/>
      <c r="S25" s="89"/>
    </row>
    <row r="26" spans="1:19" ht="15" customHeight="1" x14ac:dyDescent="0.4">
      <c r="A26" s="36" t="s">
        <v>95</v>
      </c>
      <c r="B26" s="290" t="s">
        <v>96</v>
      </c>
      <c r="C26" s="252"/>
      <c r="D26" s="252"/>
      <c r="E26" s="252"/>
      <c r="F26" s="252"/>
      <c r="G26" s="252"/>
      <c r="H26" s="252"/>
      <c r="I26" s="252"/>
      <c r="J26" s="252"/>
      <c r="K26" s="253"/>
      <c r="M26" s="234"/>
      <c r="N26" s="234"/>
      <c r="O26" s="89"/>
      <c r="P26" s="89"/>
      <c r="Q26" s="89"/>
      <c r="R26" s="89"/>
      <c r="S26" s="89"/>
    </row>
    <row r="27" spans="1:19" ht="15" customHeight="1" x14ac:dyDescent="0.4">
      <c r="A27" s="36"/>
      <c r="B27" s="291"/>
      <c r="C27" s="234"/>
      <c r="D27" s="234"/>
      <c r="E27" s="234"/>
      <c r="F27" s="234"/>
      <c r="G27" s="234"/>
      <c r="H27" s="234"/>
      <c r="I27" s="234"/>
      <c r="J27" s="234"/>
      <c r="K27" s="233"/>
      <c r="M27" s="260" t="str">
        <f>"There are currently "&amp;IF(LEN(TRIM(B28))=0,0,LEN(TRIM(B28))-LEN(SUBSTITUTE(B28," ",""))+1)&amp;" words entered for Section [3]"</f>
        <v>There are currently 0 words entered for Section [3]</v>
      </c>
      <c r="N27" s="234"/>
      <c r="O27" s="89"/>
      <c r="P27" s="89"/>
      <c r="Q27" s="89"/>
      <c r="R27" s="89"/>
      <c r="S27" s="89"/>
    </row>
    <row r="28" spans="1:19" ht="14.6" customHeight="1" x14ac:dyDescent="0.4">
      <c r="A28" s="36"/>
      <c r="B28" s="244"/>
      <c r="C28" s="239"/>
      <c r="D28" s="239"/>
      <c r="E28" s="239"/>
      <c r="F28" s="239"/>
      <c r="G28" s="239"/>
      <c r="H28" s="239"/>
      <c r="I28" s="239"/>
      <c r="J28" s="239"/>
      <c r="K28" s="240"/>
      <c r="M28" s="234"/>
      <c r="N28" s="234"/>
      <c r="O28" s="89"/>
      <c r="P28" s="89"/>
      <c r="Q28" s="89"/>
      <c r="R28" s="89"/>
      <c r="S28" s="89"/>
    </row>
    <row r="29" spans="1:19" ht="5.25" customHeight="1" x14ac:dyDescent="0.4">
      <c r="A29" s="36"/>
      <c r="B29" s="51"/>
      <c r="C29" s="51"/>
      <c r="D29" s="51"/>
      <c r="E29" s="51"/>
      <c r="F29" s="51"/>
      <c r="G29" s="51"/>
      <c r="H29" s="51"/>
      <c r="I29" s="51"/>
      <c r="J29" s="51"/>
      <c r="K29" s="51"/>
      <c r="L29" s="51"/>
      <c r="M29" s="234"/>
      <c r="N29" s="234"/>
      <c r="O29" s="89"/>
      <c r="P29" s="89"/>
      <c r="Q29" s="89"/>
      <c r="R29" s="89"/>
      <c r="S29" s="89"/>
    </row>
    <row r="30" spans="1:19" ht="28.5" customHeight="1" x14ac:dyDescent="0.4">
      <c r="A30" s="36" t="s">
        <v>97</v>
      </c>
      <c r="B30" s="290" t="s">
        <v>98</v>
      </c>
      <c r="C30" s="252"/>
      <c r="D30" s="252"/>
      <c r="E30" s="252"/>
      <c r="F30" s="252"/>
      <c r="G30" s="252"/>
      <c r="H30" s="252"/>
      <c r="I30" s="252"/>
      <c r="J30" s="252"/>
      <c r="K30" s="253"/>
      <c r="M30" s="250" t="s">
        <v>99</v>
      </c>
      <c r="N30" s="234"/>
      <c r="O30" s="89"/>
      <c r="P30" s="89"/>
      <c r="Q30" s="89"/>
      <c r="R30" s="89"/>
      <c r="S30" s="89"/>
    </row>
    <row r="31" spans="1:19" ht="15" customHeight="1" x14ac:dyDescent="0.4">
      <c r="A31" s="36"/>
      <c r="B31" s="278"/>
      <c r="C31" s="270"/>
      <c r="D31" s="270"/>
      <c r="E31" s="270"/>
      <c r="F31" s="270"/>
      <c r="G31" s="270"/>
      <c r="H31" s="270"/>
      <c r="I31" s="270"/>
      <c r="J31" s="270"/>
      <c r="K31" s="271"/>
      <c r="M31" s="306" t="str">
        <f>"There are currently "&amp;IF(LEN(TRIM(B31))=0,0,LEN(TRIM(B31))-LEN(SUBSTITUTE(B31," ",""))+1)&amp;" words in the response entered for Section [4]"</f>
        <v>There are currently 0 words in the response entered for Section [4]</v>
      </c>
      <c r="N31" s="234"/>
      <c r="O31" s="89"/>
      <c r="P31" s="89"/>
      <c r="Q31" s="89"/>
      <c r="R31" s="89"/>
      <c r="S31" s="89"/>
    </row>
    <row r="32" spans="1:19" ht="30" customHeight="1" x14ac:dyDescent="0.4">
      <c r="A32" s="36"/>
      <c r="B32" s="279"/>
      <c r="C32" s="266"/>
      <c r="D32" s="266"/>
      <c r="E32" s="266"/>
      <c r="F32" s="266"/>
      <c r="G32" s="266"/>
      <c r="H32" s="266"/>
      <c r="I32" s="266"/>
      <c r="J32" s="266"/>
      <c r="K32" s="280"/>
      <c r="M32" s="234"/>
      <c r="N32" s="234"/>
      <c r="O32" s="89"/>
      <c r="P32" s="89"/>
      <c r="Q32" s="89"/>
      <c r="R32" s="89"/>
      <c r="S32" s="89"/>
    </row>
    <row r="33" spans="1:19" ht="14.6" customHeight="1" x14ac:dyDescent="0.4">
      <c r="A33" s="36"/>
      <c r="B33" s="281"/>
      <c r="C33" s="236"/>
      <c r="D33" s="236"/>
      <c r="E33" s="236"/>
      <c r="F33" s="236"/>
      <c r="G33" s="236"/>
      <c r="H33" s="236"/>
      <c r="I33" s="236"/>
      <c r="J33" s="236"/>
      <c r="K33" s="237"/>
      <c r="M33" s="234"/>
      <c r="N33" s="234"/>
      <c r="O33" s="89"/>
      <c r="P33" s="89"/>
      <c r="Q33" s="89"/>
      <c r="R33" s="89"/>
      <c r="S33" s="89"/>
    </row>
    <row r="34" spans="1:19" ht="5.25" customHeight="1" x14ac:dyDescent="0.4">
      <c r="A34" s="36"/>
      <c r="B34" s="51"/>
      <c r="C34" s="51"/>
      <c r="D34" s="51"/>
      <c r="E34" s="51"/>
      <c r="F34" s="51"/>
      <c r="G34" s="51"/>
      <c r="H34" s="51"/>
      <c r="I34" s="51"/>
      <c r="J34" s="51"/>
      <c r="K34" s="51"/>
      <c r="L34" s="51"/>
      <c r="M34" s="234"/>
      <c r="N34" s="234"/>
      <c r="O34" s="89"/>
      <c r="P34" s="89"/>
      <c r="Q34" s="89"/>
      <c r="R34" s="89"/>
      <c r="S34" s="89"/>
    </row>
    <row r="35" spans="1:19" ht="15" customHeight="1" x14ac:dyDescent="0.4">
      <c r="A35" s="52" t="s">
        <v>100</v>
      </c>
      <c r="B35" s="53" t="s">
        <v>101</v>
      </c>
      <c r="C35" s="38"/>
      <c r="D35" s="38"/>
      <c r="E35" s="38"/>
      <c r="F35" s="38"/>
      <c r="G35" s="38"/>
      <c r="H35" s="307"/>
      <c r="I35" s="271"/>
      <c r="K35" s="285" t="s">
        <v>102</v>
      </c>
      <c r="M35" s="288" t="s">
        <v>103</v>
      </c>
      <c r="N35" s="234"/>
      <c r="O35" s="89"/>
      <c r="P35" s="89"/>
      <c r="Q35" s="89"/>
      <c r="R35" s="89"/>
      <c r="S35" s="89"/>
    </row>
    <row r="36" spans="1:19" ht="15" customHeight="1" x14ac:dyDescent="0.4">
      <c r="A36" s="52"/>
      <c r="B36" s="54" t="s">
        <v>104</v>
      </c>
      <c r="F36" s="272">
        <v>0</v>
      </c>
      <c r="G36" s="240"/>
      <c r="H36" s="266"/>
      <c r="I36" s="280"/>
      <c r="K36" s="263"/>
      <c r="M36" s="302" t="str">
        <f>"values you provide for Sections [5], [7] and [8] should equal the value showing in Section [6]. Currently, there is a difference of  
"&amp;TEXT(H48-(H47+H49+H50),"£#,##0")</f>
        <v>values you provide for Sections [5], [7] and [8] should equal the value showing in Section [6]. Currently, there is a difference of  
£0</v>
      </c>
      <c r="N36" s="234"/>
      <c r="O36" s="89"/>
      <c r="P36" s="89"/>
      <c r="Q36" s="89"/>
      <c r="R36" s="89"/>
      <c r="S36" s="89"/>
    </row>
    <row r="37" spans="1:19" ht="15" customHeight="1" x14ac:dyDescent="0.4">
      <c r="A37" s="52"/>
      <c r="B37" s="55" t="s">
        <v>105</v>
      </c>
      <c r="C37" s="56"/>
      <c r="D37" s="57"/>
      <c r="E37" s="56"/>
      <c r="F37" s="56"/>
      <c r="G37" s="56"/>
      <c r="H37" s="236"/>
      <c r="I37" s="237"/>
      <c r="J37" s="89"/>
      <c r="K37" s="263"/>
      <c r="M37" s="234"/>
      <c r="N37" s="234"/>
      <c r="O37" s="89"/>
      <c r="P37" s="89"/>
      <c r="Q37" s="89"/>
      <c r="R37" s="89"/>
      <c r="S37" s="89"/>
    </row>
    <row r="38" spans="1:19" ht="5.25" customHeight="1" x14ac:dyDescent="0.4">
      <c r="A38" s="52"/>
      <c r="H38" s="58"/>
      <c r="I38" s="58"/>
      <c r="J38" s="89"/>
      <c r="K38" s="59"/>
      <c r="M38" s="234"/>
      <c r="N38" s="234"/>
      <c r="O38" s="89"/>
      <c r="P38" s="89"/>
      <c r="Q38" s="89"/>
      <c r="R38" s="89"/>
      <c r="S38" s="89"/>
    </row>
    <row r="39" spans="1:19" ht="9.75" customHeight="1" x14ac:dyDescent="0.4">
      <c r="A39" s="52"/>
      <c r="B39" s="276" t="s">
        <v>106</v>
      </c>
      <c r="C39" s="252"/>
      <c r="D39" s="296" t="s">
        <v>107</v>
      </c>
      <c r="E39" s="252"/>
      <c r="F39" s="296" t="s">
        <v>108</v>
      </c>
      <c r="G39" s="252"/>
      <c r="H39" s="301" t="s">
        <v>109</v>
      </c>
      <c r="I39" s="275" t="s">
        <v>110</v>
      </c>
      <c r="J39" s="51"/>
      <c r="K39" s="59" t="str">
        <f>"PF Pdocs "&amp;'Pro Forma'!N83&amp;" "</f>
        <v xml:space="preserve">PF Pdocs 0 </v>
      </c>
      <c r="M39" s="234"/>
      <c r="N39" s="234"/>
      <c r="O39" s="89"/>
      <c r="P39" s="89"/>
      <c r="Q39" s="89"/>
      <c r="R39" s="89"/>
      <c r="S39" s="89"/>
    </row>
    <row r="40" spans="1:19" ht="15" customHeight="1" x14ac:dyDescent="0.4">
      <c r="A40" s="52" t="s">
        <v>111</v>
      </c>
      <c r="B40" s="291"/>
      <c r="C40" s="234"/>
      <c r="D40" s="234"/>
      <c r="E40" s="234"/>
      <c r="F40" s="234"/>
      <c r="G40" s="234"/>
      <c r="H40" s="258"/>
      <c r="I40" s="259"/>
      <c r="J40" s="89"/>
      <c r="K40" s="262" t="str">
        <f>"LBHYP factor Excluding Staff = "&amp;DOLLAR(K96*F41*D41,"0")</f>
        <v>LBHYP factor Excluding Staff = £0</v>
      </c>
      <c r="M40" s="234"/>
      <c r="N40" s="234"/>
      <c r="O40" s="89"/>
      <c r="P40" s="89"/>
      <c r="Q40" s="89"/>
      <c r="R40" s="89"/>
      <c r="S40" s="89"/>
    </row>
    <row r="41" spans="1:19" ht="15" customHeight="1" x14ac:dyDescent="0.4">
      <c r="A41" s="36"/>
      <c r="B41" s="291"/>
      <c r="C41" s="234"/>
      <c r="D41" s="92">
        <v>0</v>
      </c>
      <c r="E41" s="60"/>
      <c r="F41" s="92">
        <v>0</v>
      </c>
      <c r="G41" s="61"/>
      <c r="H41" s="92">
        <v>0</v>
      </c>
      <c r="I41" s="92">
        <v>0</v>
      </c>
      <c r="J41" s="89"/>
      <c r="K41" s="263"/>
      <c r="M41" s="234"/>
      <c r="N41" s="234"/>
      <c r="O41" s="89"/>
      <c r="P41" s="89"/>
      <c r="Q41" s="89"/>
      <c r="R41" s="89"/>
      <c r="S41" s="89"/>
    </row>
    <row r="42" spans="1:19" ht="8.25" customHeight="1" x14ac:dyDescent="0.4">
      <c r="A42" s="36"/>
      <c r="B42" s="257"/>
      <c r="C42" s="258"/>
      <c r="D42" s="62"/>
      <c r="E42" s="62"/>
      <c r="F42" s="63"/>
      <c r="G42" s="64"/>
      <c r="H42" s="63"/>
      <c r="I42" s="65"/>
      <c r="J42" s="51"/>
      <c r="K42" s="262"/>
      <c r="M42" s="234"/>
      <c r="N42" s="234"/>
      <c r="O42" s="89"/>
      <c r="P42" s="89"/>
      <c r="Q42" s="89"/>
      <c r="R42" s="89"/>
      <c r="S42" s="89"/>
    </row>
    <row r="43" spans="1:19" ht="5.25" customHeight="1" x14ac:dyDescent="0.4">
      <c r="A43" s="36"/>
      <c r="B43" s="51" t="s">
        <v>112</v>
      </c>
      <c r="C43" s="51"/>
      <c r="D43" s="51"/>
      <c r="E43" s="51"/>
      <c r="F43" s="51"/>
      <c r="G43" s="51"/>
      <c r="H43" s="51"/>
      <c r="I43" s="51"/>
      <c r="J43" s="51"/>
      <c r="K43" s="263"/>
      <c r="M43" s="234"/>
      <c r="N43" s="234"/>
      <c r="O43" s="89"/>
      <c r="P43" s="89"/>
      <c r="Q43" s="89"/>
      <c r="R43" s="89"/>
      <c r="S43" s="89"/>
    </row>
    <row r="44" spans="1:19" ht="15" customHeight="1" x14ac:dyDescent="0.4">
      <c r="A44" s="52" t="s">
        <v>113</v>
      </c>
      <c r="B44" s="251" t="s">
        <v>114</v>
      </c>
      <c r="C44" s="252"/>
      <c r="D44" s="252"/>
      <c r="E44" s="252"/>
      <c r="F44" s="252"/>
      <c r="G44" s="252"/>
      <c r="H44" s="252"/>
      <c r="I44" s="253"/>
      <c r="J44" s="51"/>
      <c r="K44" s="211"/>
      <c r="M44" s="234"/>
      <c r="N44" s="234"/>
      <c r="O44" s="89"/>
      <c r="P44" s="89"/>
      <c r="Q44" s="89"/>
      <c r="R44" s="89"/>
      <c r="S44" s="89"/>
    </row>
    <row r="45" spans="1:19" ht="45" customHeight="1" x14ac:dyDescent="0.4">
      <c r="A45" s="52"/>
      <c r="B45" s="278"/>
      <c r="C45" s="239"/>
      <c r="D45" s="239"/>
      <c r="E45" s="239"/>
      <c r="F45" s="239"/>
      <c r="G45" s="239"/>
      <c r="H45" s="239"/>
      <c r="I45" s="240"/>
      <c r="J45" s="51"/>
      <c r="K45" s="262" t="str">
        <f>"LBHYP factor = "&amp;DOLLAR(H48*F41*D41,0)</f>
        <v>LBHYP factor = £0</v>
      </c>
      <c r="M45" s="234"/>
      <c r="N45" s="234"/>
      <c r="O45" s="89"/>
      <c r="P45" s="89"/>
      <c r="Q45" s="89"/>
      <c r="R45" s="89"/>
      <c r="S45" s="89"/>
    </row>
    <row r="46" spans="1:19" ht="5.25" customHeight="1" x14ac:dyDescent="0.4">
      <c r="A46" s="36"/>
      <c r="B46" s="51"/>
      <c r="C46" s="51"/>
      <c r="D46" s="51"/>
      <c r="E46" s="51"/>
      <c r="F46" s="51"/>
      <c r="G46" s="51"/>
      <c r="H46" s="51"/>
      <c r="I46" s="51"/>
      <c r="J46" s="51"/>
      <c r="K46" s="263"/>
      <c r="M46" s="234"/>
      <c r="N46" s="234"/>
      <c r="O46" s="89"/>
      <c r="P46" s="89"/>
      <c r="Q46" s="89"/>
      <c r="R46" s="89"/>
      <c r="S46" s="89"/>
    </row>
    <row r="47" spans="1:19" ht="26.25" customHeight="1" x14ac:dyDescent="0.4">
      <c r="A47" s="66" t="s">
        <v>115</v>
      </c>
      <c r="B47" s="241" t="s">
        <v>116</v>
      </c>
      <c r="C47" s="242"/>
      <c r="D47" s="242"/>
      <c r="E47" s="242"/>
      <c r="F47" s="242"/>
      <c r="G47" s="243"/>
      <c r="H47" s="255">
        <v>0</v>
      </c>
      <c r="I47" s="240"/>
      <c r="J47" s="89"/>
      <c r="K47" s="211" t="e">
        <f>"per head = £"&amp;TEXT(H47/F36,"0.00")</f>
        <v>#DIV/0!</v>
      </c>
      <c r="M47" s="234"/>
      <c r="N47" s="234"/>
      <c r="O47" s="89"/>
      <c r="P47" s="89"/>
      <c r="Q47" s="89"/>
      <c r="R47" s="89"/>
      <c r="S47" s="89"/>
    </row>
    <row r="48" spans="1:19" ht="26.25" customHeight="1" x14ac:dyDescent="0.4">
      <c r="A48" s="66" t="s">
        <v>117</v>
      </c>
      <c r="B48" s="241" t="s">
        <v>118</v>
      </c>
      <c r="C48" s="242"/>
      <c r="D48" s="242"/>
      <c r="E48" s="242"/>
      <c r="F48" s="242"/>
      <c r="G48" s="243"/>
      <c r="H48" s="286">
        <f>ROUND(I96,0)</f>
        <v>0</v>
      </c>
      <c r="I48" s="243"/>
      <c r="J48" s="89"/>
      <c r="K48" s="67" t="str">
        <f>"Overall Org:
LBH="&amp;TEXT('Pro Forma'!H70,"00%")</f>
        <v>Overall Org:
LBH=00%</v>
      </c>
      <c r="M48" s="234"/>
      <c r="N48" s="234"/>
      <c r="O48" s="89"/>
      <c r="P48" s="89"/>
      <c r="Q48" s="89"/>
      <c r="R48" s="89"/>
      <c r="S48" s="89"/>
    </row>
    <row r="49" spans="1:19" ht="26.25" customHeight="1" x14ac:dyDescent="0.4">
      <c r="A49" s="66" t="s">
        <v>119</v>
      </c>
      <c r="B49" s="241" t="s">
        <v>120</v>
      </c>
      <c r="C49" s="242"/>
      <c r="D49" s="242"/>
      <c r="E49" s="242"/>
      <c r="F49" s="242"/>
      <c r="G49" s="243"/>
      <c r="H49" s="255">
        <v>0</v>
      </c>
      <c r="I49" s="240"/>
      <c r="J49" s="89"/>
      <c r="K49" s="59" t="str">
        <f>"&lt;25="&amp;TEXT('Pro Forma'!H74,"00%")</f>
        <v>&lt;25=00%</v>
      </c>
      <c r="M49" s="234"/>
      <c r="N49" s="234"/>
      <c r="O49" s="89"/>
      <c r="P49" s="89"/>
      <c r="Q49" s="89"/>
      <c r="R49" s="89"/>
      <c r="S49" s="89"/>
    </row>
    <row r="50" spans="1:19" ht="26.25" customHeight="1" x14ac:dyDescent="0.4">
      <c r="A50" s="66" t="s">
        <v>121</v>
      </c>
      <c r="B50" s="284" t="s">
        <v>122</v>
      </c>
      <c r="C50" s="242"/>
      <c r="D50" s="242"/>
      <c r="E50" s="242"/>
      <c r="F50" s="242"/>
      <c r="G50" s="243"/>
      <c r="H50" s="255">
        <v>0</v>
      </c>
      <c r="I50" s="240"/>
      <c r="J50" s="89"/>
      <c r="K50" s="224" t="str">
        <f>IF((H48-H47-H49-H50)&gt;0,"? £"&amp;(H48-H47-H49-H50),"")</f>
        <v/>
      </c>
      <c r="M50" s="288" t="str">
        <f>IF(H47&gt;0,IF(H47=H48,"100% Warning",""),"")</f>
        <v/>
      </c>
      <c r="N50" s="234"/>
      <c r="O50" s="89"/>
      <c r="P50" s="89"/>
      <c r="Q50" s="89"/>
      <c r="R50" s="89"/>
      <c r="S50" s="89"/>
    </row>
    <row r="51" spans="1:19" ht="12.75" customHeight="1" x14ac:dyDescent="0.4">
      <c r="A51" s="89"/>
      <c r="B51" s="89"/>
      <c r="C51" s="89"/>
      <c r="D51" s="89"/>
      <c r="E51" s="89"/>
      <c r="F51" s="89"/>
      <c r="G51" s="89"/>
      <c r="H51" s="89"/>
      <c r="I51" s="68" t="s">
        <v>123</v>
      </c>
      <c r="J51" s="89"/>
      <c r="K51" s="69"/>
      <c r="M51" s="260" t="str">
        <f>IF(H47&gt;0,IF(H47=H48,"The Grant Value you are requesting is the same as your Project's Total Cost - please see Note 2(b) on the Advice Sheet tab. If this is intentional, an explanation must be included within your overall submission.",""),"")</f>
        <v/>
      </c>
      <c r="N51" s="234"/>
      <c r="O51" s="89"/>
      <c r="P51" s="89"/>
      <c r="Q51" s="89"/>
      <c r="R51" s="89"/>
      <c r="S51" s="89"/>
    </row>
    <row r="52" spans="1:19" ht="12" customHeight="1" x14ac:dyDescent="0.4">
      <c r="A52" s="298" t="s">
        <v>102</v>
      </c>
      <c r="B52" s="253"/>
      <c r="C52" s="248" t="str">
        <f ca="1">M5</f>
        <v>#1 RECEIVED 30-Jul-2026</v>
      </c>
      <c r="D52" s="70" t="s">
        <v>124</v>
      </c>
      <c r="E52" s="71"/>
      <c r="F52" s="71"/>
      <c r="G52" s="71"/>
      <c r="H52" s="72"/>
      <c r="I52" s="256" t="s">
        <v>125</v>
      </c>
      <c r="J52" s="252"/>
      <c r="K52" s="253"/>
      <c r="L52" s="210"/>
      <c r="M52" s="234"/>
      <c r="N52" s="234"/>
      <c r="O52" s="89"/>
      <c r="P52" s="89"/>
      <c r="Q52" s="89"/>
      <c r="R52" s="89"/>
      <c r="S52" s="89"/>
    </row>
    <row r="53" spans="1:19" ht="12" customHeight="1" x14ac:dyDescent="0.4">
      <c r="A53" s="291"/>
      <c r="B53" s="233"/>
      <c r="C53" s="249"/>
      <c r="D53" s="73" t="s">
        <v>126</v>
      </c>
      <c r="E53" s="74"/>
      <c r="F53" s="74"/>
      <c r="G53" s="75" t="s">
        <v>127</v>
      </c>
      <c r="H53" s="76"/>
      <c r="I53" s="257"/>
      <c r="J53" s="258"/>
      <c r="K53" s="259"/>
      <c r="L53" s="210"/>
      <c r="M53" s="234"/>
      <c r="N53" s="234"/>
      <c r="O53" s="89"/>
      <c r="P53" s="89"/>
      <c r="Q53" s="89"/>
      <c r="R53" s="89"/>
      <c r="S53" s="89"/>
    </row>
    <row r="54" spans="1:19" ht="12" customHeight="1" x14ac:dyDescent="0.4">
      <c r="A54" s="291"/>
      <c r="B54" s="233"/>
      <c r="C54" s="282" t="s">
        <v>128</v>
      </c>
      <c r="D54" s="73" t="s">
        <v>129</v>
      </c>
      <c r="E54" s="74"/>
      <c r="F54" s="74"/>
      <c r="G54" s="74"/>
      <c r="H54" s="76"/>
      <c r="I54" s="256" t="s">
        <v>130</v>
      </c>
      <c r="J54" s="252"/>
      <c r="K54" s="253"/>
      <c r="L54" s="210"/>
      <c r="M54" s="234"/>
      <c r="N54" s="234"/>
      <c r="O54" s="89"/>
      <c r="P54" s="89"/>
      <c r="Q54" s="89"/>
      <c r="R54" s="89"/>
      <c r="S54" s="89"/>
    </row>
    <row r="55" spans="1:19" ht="12" customHeight="1" x14ac:dyDescent="0.4">
      <c r="A55" s="257"/>
      <c r="B55" s="259"/>
      <c r="C55" s="249"/>
      <c r="D55" s="77" t="s">
        <v>131</v>
      </c>
      <c r="E55" s="78"/>
      <c r="F55" s="78"/>
      <c r="G55" s="78"/>
      <c r="H55" s="79"/>
      <c r="I55" s="257"/>
      <c r="J55" s="258"/>
      <c r="K55" s="259"/>
      <c r="L55" s="210"/>
      <c r="M55" s="234"/>
      <c r="N55" s="234"/>
      <c r="O55" s="89"/>
      <c r="P55" s="89"/>
      <c r="Q55" s="89"/>
      <c r="R55" s="89"/>
      <c r="S55" s="89"/>
    </row>
    <row r="56" spans="1:19" ht="9.75" customHeight="1" x14ac:dyDescent="0.4">
      <c r="A56" s="89"/>
      <c r="B56" s="210"/>
      <c r="C56" s="210"/>
      <c r="D56" s="210"/>
      <c r="E56" s="210"/>
      <c r="F56" s="210"/>
      <c r="G56" s="210"/>
      <c r="H56" s="210"/>
      <c r="I56" s="210"/>
      <c r="J56" s="210"/>
      <c r="K56" s="210"/>
      <c r="L56" s="210"/>
      <c r="M56" s="234"/>
      <c r="N56" s="234"/>
      <c r="O56" s="89"/>
      <c r="P56" s="89"/>
      <c r="Q56" s="89"/>
      <c r="R56" s="89"/>
      <c r="S56" s="89"/>
    </row>
    <row r="57" spans="1:19" ht="45.75" customHeight="1" x14ac:dyDescent="0.4">
      <c r="A57" s="36" t="s">
        <v>132</v>
      </c>
      <c r="B57" s="276" t="s">
        <v>133</v>
      </c>
      <c r="C57" s="242"/>
      <c r="D57" s="242"/>
      <c r="E57" s="242"/>
      <c r="F57" s="283"/>
      <c r="G57" s="239"/>
      <c r="H57" s="239"/>
      <c r="I57" s="239"/>
      <c r="J57" s="239"/>
      <c r="K57" s="240"/>
      <c r="M57" s="234"/>
      <c r="N57" s="234"/>
      <c r="O57" s="89"/>
      <c r="P57" s="89"/>
      <c r="Q57" s="89"/>
      <c r="R57" s="89"/>
      <c r="S57" s="89"/>
    </row>
    <row r="58" spans="1:19" ht="8.25" customHeight="1" x14ac:dyDescent="0.4">
      <c r="A58" s="36"/>
      <c r="B58" s="210"/>
      <c r="C58" s="210"/>
      <c r="D58" s="210"/>
      <c r="E58" s="210"/>
      <c r="F58" s="210"/>
      <c r="G58" s="210"/>
      <c r="H58" s="210"/>
      <c r="I58" s="210"/>
      <c r="J58" s="210"/>
      <c r="K58" s="210"/>
      <c r="L58" s="210"/>
      <c r="M58" s="234"/>
      <c r="N58" s="234"/>
      <c r="O58" s="89"/>
      <c r="P58" s="89"/>
      <c r="Q58" s="89"/>
      <c r="R58" s="89"/>
      <c r="S58" s="89"/>
    </row>
    <row r="59" spans="1:19" ht="33" customHeight="1" x14ac:dyDescent="0.4">
      <c r="A59" s="36" t="s">
        <v>134</v>
      </c>
      <c r="B59" s="246" t="s">
        <v>135</v>
      </c>
      <c r="C59" s="242"/>
      <c r="D59" s="242"/>
      <c r="E59" s="242"/>
      <c r="F59" s="289"/>
      <c r="G59" s="239"/>
      <c r="H59" s="239"/>
      <c r="I59" s="239"/>
      <c r="J59" s="239"/>
      <c r="K59" s="240"/>
      <c r="M59" s="234"/>
      <c r="N59" s="234"/>
      <c r="O59" s="89"/>
      <c r="P59" s="89"/>
      <c r="Q59" s="89"/>
      <c r="R59" s="89"/>
      <c r="S59" s="89"/>
    </row>
    <row r="60" spans="1:19" ht="8.25" customHeight="1" x14ac:dyDescent="0.4">
      <c r="A60" s="36"/>
      <c r="B60" s="210"/>
      <c r="C60" s="210"/>
      <c r="D60" s="210"/>
      <c r="E60" s="210"/>
      <c r="F60" s="210"/>
      <c r="G60" s="210"/>
      <c r="H60" s="210"/>
      <c r="I60" s="210"/>
      <c r="J60" s="210"/>
      <c r="K60" s="210"/>
      <c r="L60" s="210"/>
      <c r="M60" s="34"/>
      <c r="N60" s="34"/>
      <c r="O60" s="89"/>
      <c r="P60" s="89"/>
      <c r="Q60" s="89"/>
      <c r="R60" s="89"/>
      <c r="S60" s="89"/>
    </row>
    <row r="61" spans="1:19" ht="14.6" customHeight="1" x14ac:dyDescent="0.4">
      <c r="A61" s="80" t="s">
        <v>136</v>
      </c>
      <c r="B61" s="209" t="s">
        <v>137</v>
      </c>
      <c r="C61" s="89"/>
      <c r="D61" s="89"/>
      <c r="E61" s="89"/>
      <c r="F61" s="89"/>
      <c r="G61" s="89"/>
      <c r="H61" s="89"/>
      <c r="I61" s="89"/>
      <c r="J61" s="89"/>
      <c r="K61" s="89"/>
      <c r="M61" s="34"/>
      <c r="N61" s="34"/>
      <c r="O61" s="89"/>
      <c r="P61" s="89"/>
      <c r="Q61" s="89"/>
      <c r="R61" s="89"/>
      <c r="S61" s="89"/>
    </row>
    <row r="62" spans="1:19" ht="15" customHeight="1" x14ac:dyDescent="0.4">
      <c r="A62" s="80"/>
      <c r="B62" s="278"/>
      <c r="C62" s="270"/>
      <c r="D62" s="270"/>
      <c r="E62" s="270"/>
      <c r="F62" s="270"/>
      <c r="G62" s="270"/>
      <c r="H62" s="270"/>
      <c r="I62" s="270"/>
      <c r="J62" s="270"/>
      <c r="K62" s="271"/>
      <c r="M62" s="305" t="s">
        <v>138</v>
      </c>
      <c r="N62" s="234"/>
      <c r="O62" s="89"/>
      <c r="P62" s="89"/>
      <c r="Q62" s="89"/>
      <c r="R62" s="89"/>
      <c r="S62" s="89"/>
    </row>
    <row r="63" spans="1:19" ht="14.6" customHeight="1" x14ac:dyDescent="0.4">
      <c r="A63" s="80"/>
      <c r="B63" s="279"/>
      <c r="C63" s="266"/>
      <c r="D63" s="266"/>
      <c r="E63" s="266"/>
      <c r="F63" s="266"/>
      <c r="G63" s="266"/>
      <c r="H63" s="266"/>
      <c r="I63" s="266"/>
      <c r="J63" s="266"/>
      <c r="K63" s="280"/>
      <c r="M63" s="234"/>
      <c r="N63" s="234"/>
      <c r="O63" s="89"/>
      <c r="P63" s="89"/>
      <c r="Q63" s="89"/>
      <c r="R63" s="89"/>
      <c r="S63" s="89"/>
    </row>
    <row r="64" spans="1:19" ht="14.6" customHeight="1" x14ac:dyDescent="0.4">
      <c r="A64" s="80"/>
      <c r="B64" s="279"/>
      <c r="C64" s="266"/>
      <c r="D64" s="266"/>
      <c r="E64" s="266"/>
      <c r="F64" s="266"/>
      <c r="G64" s="266"/>
      <c r="H64" s="266"/>
      <c r="I64" s="266"/>
      <c r="J64" s="266"/>
      <c r="K64" s="280"/>
      <c r="M64" s="234"/>
      <c r="N64" s="234"/>
      <c r="O64" s="89"/>
      <c r="P64" s="89"/>
      <c r="Q64" s="89"/>
      <c r="R64" s="89"/>
      <c r="S64" s="89"/>
    </row>
    <row r="65" spans="1:19" ht="14.6" customHeight="1" x14ac:dyDescent="0.4">
      <c r="A65" s="80"/>
      <c r="B65" s="279"/>
      <c r="C65" s="266"/>
      <c r="D65" s="266"/>
      <c r="E65" s="266"/>
      <c r="F65" s="266"/>
      <c r="G65" s="266"/>
      <c r="H65" s="266"/>
      <c r="I65" s="266"/>
      <c r="J65" s="266"/>
      <c r="K65" s="280"/>
      <c r="M65" s="234"/>
      <c r="N65" s="234"/>
      <c r="O65" s="89"/>
      <c r="P65" s="89"/>
      <c r="Q65" s="89"/>
      <c r="R65" s="89"/>
      <c r="S65" s="89"/>
    </row>
    <row r="66" spans="1:19" ht="14.6" customHeight="1" x14ac:dyDescent="0.4">
      <c r="A66" s="80"/>
      <c r="B66" s="279"/>
      <c r="C66" s="266"/>
      <c r="D66" s="266"/>
      <c r="E66" s="266"/>
      <c r="F66" s="266"/>
      <c r="G66" s="266"/>
      <c r="H66" s="266"/>
      <c r="I66" s="266"/>
      <c r="J66" s="266"/>
      <c r="K66" s="280"/>
      <c r="M66" s="234"/>
      <c r="N66" s="234"/>
      <c r="O66" s="89"/>
      <c r="P66" s="89"/>
      <c r="Q66" s="89"/>
      <c r="R66" s="89"/>
      <c r="S66" s="89"/>
    </row>
    <row r="67" spans="1:19" ht="14.6" customHeight="1" x14ac:dyDescent="0.4">
      <c r="A67" s="80"/>
      <c r="B67" s="279"/>
      <c r="C67" s="266"/>
      <c r="D67" s="266"/>
      <c r="E67" s="266"/>
      <c r="F67" s="266"/>
      <c r="G67" s="266"/>
      <c r="H67" s="266"/>
      <c r="I67" s="266"/>
      <c r="J67" s="266"/>
      <c r="K67" s="280"/>
      <c r="M67" s="234"/>
      <c r="N67" s="234"/>
      <c r="O67" s="89"/>
      <c r="P67" s="89"/>
      <c r="Q67" s="89"/>
      <c r="R67" s="89"/>
      <c r="S67" s="89"/>
    </row>
    <row r="68" spans="1:19" ht="14.6" customHeight="1" x14ac:dyDescent="0.4">
      <c r="A68" s="80"/>
      <c r="B68" s="279"/>
      <c r="C68" s="266"/>
      <c r="D68" s="266"/>
      <c r="E68" s="266"/>
      <c r="F68" s="266"/>
      <c r="G68" s="266"/>
      <c r="H68" s="266"/>
      <c r="I68" s="266"/>
      <c r="J68" s="266"/>
      <c r="K68" s="280"/>
      <c r="M68" s="234"/>
      <c r="N68" s="234"/>
      <c r="O68" s="89"/>
      <c r="P68" s="89"/>
      <c r="Q68" s="89"/>
      <c r="R68" s="89"/>
      <c r="S68" s="89"/>
    </row>
    <row r="69" spans="1:19" ht="14.6" customHeight="1" x14ac:dyDescent="0.4">
      <c r="A69" s="80"/>
      <c r="B69" s="279"/>
      <c r="C69" s="266"/>
      <c r="D69" s="266"/>
      <c r="E69" s="266"/>
      <c r="F69" s="266"/>
      <c r="G69" s="266"/>
      <c r="H69" s="266"/>
      <c r="I69" s="266"/>
      <c r="J69" s="266"/>
      <c r="K69" s="280"/>
      <c r="M69" s="234"/>
      <c r="N69" s="234"/>
      <c r="O69" s="89"/>
      <c r="P69" s="89"/>
      <c r="Q69" s="89"/>
      <c r="R69" s="89"/>
      <c r="S69" s="89"/>
    </row>
    <row r="70" spans="1:19" ht="14.6" customHeight="1" x14ac:dyDescent="0.4">
      <c r="A70" s="80"/>
      <c r="B70" s="279"/>
      <c r="C70" s="266"/>
      <c r="D70" s="266"/>
      <c r="E70" s="266"/>
      <c r="F70" s="266"/>
      <c r="G70" s="266"/>
      <c r="H70" s="266"/>
      <c r="I70" s="266"/>
      <c r="J70" s="266"/>
      <c r="K70" s="280"/>
      <c r="M70" s="234"/>
      <c r="N70" s="234"/>
      <c r="O70" s="89"/>
      <c r="P70" s="89"/>
      <c r="Q70" s="89"/>
      <c r="R70" s="89"/>
      <c r="S70" s="89"/>
    </row>
    <row r="71" spans="1:19" ht="14.6" customHeight="1" x14ac:dyDescent="0.4">
      <c r="A71" s="80"/>
      <c r="B71" s="279"/>
      <c r="C71" s="266"/>
      <c r="D71" s="266"/>
      <c r="E71" s="266"/>
      <c r="F71" s="266"/>
      <c r="G71" s="266"/>
      <c r="H71" s="266"/>
      <c r="I71" s="266"/>
      <c r="J71" s="266"/>
      <c r="K71" s="280"/>
      <c r="M71" s="234"/>
      <c r="N71" s="234"/>
      <c r="O71" s="89"/>
      <c r="P71" s="89"/>
      <c r="Q71" s="89"/>
      <c r="R71" s="89"/>
      <c r="S71" s="89"/>
    </row>
    <row r="72" spans="1:19" ht="14.6" customHeight="1" x14ac:dyDescent="0.4">
      <c r="A72" s="80"/>
      <c r="B72" s="281"/>
      <c r="C72" s="236"/>
      <c r="D72" s="236"/>
      <c r="E72" s="236"/>
      <c r="F72" s="236"/>
      <c r="G72" s="236"/>
      <c r="H72" s="236"/>
      <c r="I72" s="236"/>
      <c r="J72" s="236"/>
      <c r="K72" s="237"/>
      <c r="M72" s="234"/>
      <c r="N72" s="234"/>
      <c r="O72" s="89"/>
      <c r="P72" s="89"/>
      <c r="Q72" s="89"/>
      <c r="R72" s="89"/>
      <c r="S72" s="89"/>
    </row>
    <row r="73" spans="1:19" ht="14.6" customHeight="1" x14ac:dyDescent="0.4">
      <c r="A73" s="168" t="s">
        <v>139</v>
      </c>
      <c r="B73" s="81"/>
      <c r="C73" s="81"/>
      <c r="D73" s="81"/>
      <c r="E73" s="81"/>
      <c r="F73" s="81"/>
      <c r="G73" s="81"/>
      <c r="H73" s="81"/>
      <c r="I73" s="81"/>
      <c r="J73" s="81"/>
      <c r="K73" s="81"/>
      <c r="M73" s="234"/>
      <c r="N73" s="234"/>
      <c r="O73" s="89"/>
      <c r="P73" s="89"/>
      <c r="Q73" s="89"/>
      <c r="R73" s="89"/>
      <c r="S73" s="89"/>
    </row>
    <row r="74" spans="1:19" ht="14.6" customHeight="1" x14ac:dyDescent="0.4">
      <c r="A74" s="80"/>
      <c r="B74" s="278"/>
      <c r="C74" s="270"/>
      <c r="D74" s="270"/>
      <c r="E74" s="270"/>
      <c r="F74" s="270"/>
      <c r="G74" s="270"/>
      <c r="H74" s="270"/>
      <c r="I74" s="270"/>
      <c r="J74" s="270"/>
      <c r="K74" s="271"/>
      <c r="M74" s="234"/>
      <c r="N74" s="234"/>
      <c r="O74" s="89"/>
      <c r="P74" s="89"/>
      <c r="Q74" s="89"/>
      <c r="R74" s="89"/>
      <c r="S74" s="89"/>
    </row>
    <row r="75" spans="1:19" ht="14.6" customHeight="1" x14ac:dyDescent="0.4">
      <c r="A75" s="80"/>
      <c r="B75" s="279"/>
      <c r="C75" s="266"/>
      <c r="D75" s="266"/>
      <c r="E75" s="266"/>
      <c r="F75" s="266"/>
      <c r="G75" s="266"/>
      <c r="H75" s="266"/>
      <c r="I75" s="266"/>
      <c r="J75" s="266"/>
      <c r="K75" s="280"/>
      <c r="M75" s="234"/>
      <c r="N75" s="234"/>
      <c r="O75" s="89"/>
      <c r="P75" s="89"/>
      <c r="Q75" s="89"/>
      <c r="R75" s="89"/>
      <c r="S75" s="89"/>
    </row>
    <row r="76" spans="1:19" ht="14.6" customHeight="1" x14ac:dyDescent="0.4">
      <c r="A76" s="80"/>
      <c r="B76" s="279"/>
      <c r="C76" s="266"/>
      <c r="D76" s="266"/>
      <c r="E76" s="266"/>
      <c r="F76" s="266"/>
      <c r="G76" s="266"/>
      <c r="H76" s="266"/>
      <c r="I76" s="266"/>
      <c r="J76" s="266"/>
      <c r="K76" s="280"/>
      <c r="M76" s="234"/>
      <c r="N76" s="234"/>
      <c r="O76" s="89"/>
      <c r="P76" s="89"/>
      <c r="Q76" s="89"/>
      <c r="R76" s="89"/>
      <c r="S76" s="89"/>
    </row>
    <row r="77" spans="1:19" ht="14.6" customHeight="1" x14ac:dyDescent="0.4">
      <c r="A77" s="80"/>
      <c r="B77" s="279"/>
      <c r="C77" s="266"/>
      <c r="D77" s="266"/>
      <c r="E77" s="266"/>
      <c r="F77" s="266"/>
      <c r="G77" s="266"/>
      <c r="H77" s="266"/>
      <c r="I77" s="266"/>
      <c r="J77" s="266"/>
      <c r="K77" s="280"/>
      <c r="M77" s="234"/>
      <c r="N77" s="234"/>
      <c r="O77" s="89"/>
      <c r="P77" s="89"/>
      <c r="Q77" s="89"/>
      <c r="R77" s="89"/>
      <c r="S77" s="89"/>
    </row>
    <row r="78" spans="1:19" ht="8.25" customHeight="1" x14ac:dyDescent="0.4">
      <c r="A78" s="80"/>
      <c r="B78" s="281"/>
      <c r="C78" s="236"/>
      <c r="D78" s="236"/>
      <c r="E78" s="236"/>
      <c r="F78" s="236"/>
      <c r="G78" s="236"/>
      <c r="H78" s="236"/>
      <c r="I78" s="236"/>
      <c r="J78" s="236"/>
      <c r="K78" s="237"/>
      <c r="M78" s="234"/>
      <c r="N78" s="234"/>
      <c r="O78" s="89"/>
      <c r="P78" s="89"/>
      <c r="Q78" s="89"/>
      <c r="R78" s="89"/>
      <c r="S78" s="89"/>
    </row>
    <row r="79" spans="1:19" ht="29.25" customHeight="1" x14ac:dyDescent="0.4">
      <c r="A79" s="80" t="s">
        <v>140</v>
      </c>
      <c r="B79" s="287" t="s">
        <v>141</v>
      </c>
      <c r="C79" s="234"/>
      <c r="D79" s="234"/>
      <c r="E79" s="234"/>
      <c r="F79" s="234"/>
      <c r="G79" s="234"/>
      <c r="H79" s="234"/>
      <c r="I79" s="234"/>
      <c r="J79" s="234"/>
      <c r="K79" s="234"/>
      <c r="M79" s="82" t="s">
        <v>102</v>
      </c>
      <c r="N79" s="82" t="s">
        <v>142</v>
      </c>
      <c r="O79" s="89"/>
      <c r="P79" s="89"/>
      <c r="Q79" s="89"/>
      <c r="R79" s="89"/>
      <c r="S79" s="89"/>
    </row>
    <row r="80" spans="1:19" ht="48.75" customHeight="1" x14ac:dyDescent="0.4">
      <c r="A80" s="80"/>
      <c r="B80" s="213" t="s">
        <v>143</v>
      </c>
      <c r="C80" s="273" t="s">
        <v>144</v>
      </c>
      <c r="D80" s="243"/>
      <c r="E80" s="94" t="s">
        <v>145</v>
      </c>
      <c r="F80" s="94" t="s">
        <v>146</v>
      </c>
      <c r="G80" s="94" t="s">
        <v>147</v>
      </c>
      <c r="H80" s="94" t="s">
        <v>148</v>
      </c>
      <c r="I80" s="94" t="s">
        <v>149</v>
      </c>
      <c r="J80" s="89"/>
      <c r="K80" s="83" t="str">
        <f>IF(M4,N79,M79)</f>
        <v>TGSF OFFICE USE ONLY</v>
      </c>
      <c r="M80" s="304" t="s">
        <v>150</v>
      </c>
      <c r="N80" s="234"/>
      <c r="O80" s="89"/>
      <c r="P80" s="89"/>
      <c r="Q80" s="89"/>
      <c r="R80" s="89"/>
      <c r="S80" s="89"/>
    </row>
    <row r="81" spans="1:19" ht="14.6" customHeight="1" x14ac:dyDescent="0.4">
      <c r="A81" s="80"/>
      <c r="B81" s="169" t="s">
        <v>151</v>
      </c>
      <c r="C81" s="264"/>
      <c r="D81" s="240"/>
      <c r="E81" s="170"/>
      <c r="F81" s="225"/>
      <c r="G81" s="170"/>
      <c r="H81" s="225">
        <v>0</v>
      </c>
      <c r="I81" s="225"/>
      <c r="J81" s="89"/>
      <c r="K81" s="226"/>
      <c r="M81" s="234"/>
      <c r="N81" s="234"/>
      <c r="O81" s="89"/>
      <c r="P81" s="89"/>
      <c r="Q81" s="89"/>
      <c r="R81" s="89"/>
      <c r="S81" s="89"/>
    </row>
    <row r="82" spans="1:19" ht="15" customHeight="1" x14ac:dyDescent="0.4">
      <c r="A82" s="80"/>
      <c r="B82" s="169" t="s">
        <v>152</v>
      </c>
      <c r="C82" s="264"/>
      <c r="D82" s="240"/>
      <c r="E82" s="170"/>
      <c r="F82" s="225"/>
      <c r="G82" s="170"/>
      <c r="H82" s="225">
        <f t="shared" ref="H82:H95" si="0">E82*F82*G82</f>
        <v>0</v>
      </c>
      <c r="I82" s="225"/>
      <c r="J82" s="89"/>
      <c r="K82" s="226"/>
      <c r="M82" s="234"/>
      <c r="N82" s="234"/>
      <c r="O82" s="89"/>
      <c r="P82" s="89"/>
      <c r="Q82" s="89"/>
      <c r="R82" s="89"/>
      <c r="S82" s="89"/>
    </row>
    <row r="83" spans="1:19" ht="14.6" customHeight="1" x14ac:dyDescent="0.4">
      <c r="A83" s="80"/>
      <c r="B83" s="169" t="s">
        <v>153</v>
      </c>
      <c r="C83" s="264"/>
      <c r="D83" s="240"/>
      <c r="E83" s="170"/>
      <c r="F83" s="225"/>
      <c r="G83" s="170"/>
      <c r="H83" s="225">
        <f t="shared" si="0"/>
        <v>0</v>
      </c>
      <c r="I83" s="225">
        <f>SUM(H81:H83)</f>
        <v>0</v>
      </c>
      <c r="J83" s="89"/>
      <c r="K83" s="226"/>
      <c r="M83" s="234"/>
      <c r="N83" s="234"/>
      <c r="O83" s="89"/>
      <c r="P83" s="89"/>
      <c r="Q83" s="89"/>
      <c r="R83" s="89"/>
      <c r="S83" s="89"/>
    </row>
    <row r="84" spans="1:19" ht="14.6" customHeight="1" x14ac:dyDescent="0.4">
      <c r="A84" s="80"/>
      <c r="B84" s="169" t="s">
        <v>154</v>
      </c>
      <c r="C84" s="264"/>
      <c r="D84" s="240"/>
      <c r="E84" s="170"/>
      <c r="F84" s="225"/>
      <c r="G84" s="170"/>
      <c r="H84" s="225">
        <f t="shared" si="0"/>
        <v>0</v>
      </c>
      <c r="I84" s="225"/>
      <c r="J84" s="89"/>
      <c r="K84" s="226"/>
      <c r="M84" s="234"/>
      <c r="N84" s="234"/>
      <c r="O84" s="89"/>
      <c r="P84" s="89"/>
      <c r="Q84" s="89"/>
      <c r="R84" s="89"/>
      <c r="S84" s="89"/>
    </row>
    <row r="85" spans="1:19" ht="14.6" customHeight="1" x14ac:dyDescent="0.4">
      <c r="A85" s="80"/>
      <c r="B85" s="169" t="s">
        <v>155</v>
      </c>
      <c r="C85" s="264"/>
      <c r="D85" s="240"/>
      <c r="E85" s="170"/>
      <c r="F85" s="225"/>
      <c r="G85" s="170"/>
      <c r="H85" s="225">
        <f t="shared" si="0"/>
        <v>0</v>
      </c>
      <c r="I85" s="225"/>
      <c r="J85" s="89"/>
      <c r="K85" s="226"/>
      <c r="M85" s="34"/>
      <c r="N85" s="34"/>
      <c r="O85" s="89"/>
      <c r="P85" s="89"/>
      <c r="Q85" s="89"/>
      <c r="R85" s="89"/>
      <c r="S85" s="89"/>
    </row>
    <row r="86" spans="1:19" ht="15" customHeight="1" x14ac:dyDescent="0.4">
      <c r="A86" s="80"/>
      <c r="B86" s="169" t="s">
        <v>156</v>
      </c>
      <c r="C86" s="264"/>
      <c r="D86" s="240"/>
      <c r="E86" s="170"/>
      <c r="F86" s="225"/>
      <c r="G86" s="170"/>
      <c r="H86" s="225">
        <f t="shared" si="0"/>
        <v>0</v>
      </c>
      <c r="I86" s="225">
        <f>SUM(H84:H86)</f>
        <v>0</v>
      </c>
      <c r="J86" s="89"/>
      <c r="K86" s="226"/>
      <c r="M86" s="303" t="s">
        <v>157</v>
      </c>
      <c r="N86" s="234"/>
      <c r="O86" s="89"/>
      <c r="P86" s="89"/>
      <c r="Q86" s="89"/>
      <c r="R86" s="89"/>
      <c r="S86" s="89"/>
    </row>
    <row r="87" spans="1:19" ht="14.6" customHeight="1" x14ac:dyDescent="0.4">
      <c r="A87" s="80"/>
      <c r="B87" s="169" t="s">
        <v>158</v>
      </c>
      <c r="C87" s="264"/>
      <c r="D87" s="240"/>
      <c r="E87" s="171"/>
      <c r="F87" s="225"/>
      <c r="G87" s="171"/>
      <c r="H87" s="225">
        <f t="shared" si="0"/>
        <v>0</v>
      </c>
      <c r="I87" s="225"/>
      <c r="J87" s="89"/>
      <c r="K87" s="226"/>
      <c r="M87" s="234"/>
      <c r="N87" s="234"/>
      <c r="O87" s="89"/>
      <c r="P87" s="89"/>
      <c r="Q87" s="89"/>
      <c r="R87" s="89"/>
      <c r="S87" s="89"/>
    </row>
    <row r="88" spans="1:19" ht="14.6" customHeight="1" x14ac:dyDescent="0.4">
      <c r="A88" s="80"/>
      <c r="B88" s="169" t="s">
        <v>159</v>
      </c>
      <c r="C88" s="264"/>
      <c r="D88" s="240"/>
      <c r="E88" s="171"/>
      <c r="F88" s="225"/>
      <c r="G88" s="171"/>
      <c r="H88" s="225">
        <f t="shared" si="0"/>
        <v>0</v>
      </c>
      <c r="I88" s="225"/>
      <c r="J88" s="89"/>
      <c r="K88" s="226"/>
      <c r="M88" s="234"/>
      <c r="N88" s="234"/>
      <c r="O88" s="89"/>
      <c r="P88" s="89"/>
      <c r="Q88" s="89"/>
      <c r="R88" s="89"/>
      <c r="S88" s="89"/>
    </row>
    <row r="89" spans="1:19" ht="14.6" customHeight="1" x14ac:dyDescent="0.4">
      <c r="A89" s="80"/>
      <c r="B89" s="169" t="s">
        <v>160</v>
      </c>
      <c r="C89" s="264"/>
      <c r="D89" s="240"/>
      <c r="E89" s="171"/>
      <c r="F89" s="225"/>
      <c r="G89" s="171"/>
      <c r="H89" s="225">
        <f t="shared" si="0"/>
        <v>0</v>
      </c>
      <c r="I89" s="225">
        <f>SUM(H87:H89)</f>
        <v>0</v>
      </c>
      <c r="J89" s="89"/>
      <c r="K89" s="226"/>
      <c r="M89" s="234"/>
      <c r="N89" s="234"/>
      <c r="O89" s="89"/>
      <c r="P89" s="89"/>
      <c r="Q89" s="89"/>
      <c r="R89" s="89"/>
      <c r="S89" s="89"/>
    </row>
    <row r="90" spans="1:19" ht="14.6" customHeight="1" x14ac:dyDescent="0.4">
      <c r="A90" s="80"/>
      <c r="B90" s="169" t="s">
        <v>161</v>
      </c>
      <c r="C90" s="264"/>
      <c r="D90" s="240"/>
      <c r="E90" s="171"/>
      <c r="F90" s="225"/>
      <c r="G90" s="171"/>
      <c r="H90" s="225">
        <f t="shared" si="0"/>
        <v>0</v>
      </c>
      <c r="I90" s="225"/>
      <c r="J90" s="89"/>
      <c r="K90" s="226"/>
      <c r="M90" s="234"/>
      <c r="N90" s="234"/>
      <c r="O90" s="89"/>
      <c r="P90" s="89"/>
      <c r="Q90" s="89"/>
      <c r="R90" s="89"/>
      <c r="S90" s="89"/>
    </row>
    <row r="91" spans="1:19" ht="14.6" customHeight="1" x14ac:dyDescent="0.4">
      <c r="A91" s="80"/>
      <c r="B91" s="169" t="s">
        <v>162</v>
      </c>
      <c r="C91" s="264"/>
      <c r="D91" s="240"/>
      <c r="E91" s="171"/>
      <c r="F91" s="225"/>
      <c r="G91" s="171"/>
      <c r="H91" s="225">
        <f t="shared" si="0"/>
        <v>0</v>
      </c>
      <c r="I91" s="225"/>
      <c r="J91" s="89"/>
      <c r="K91" s="226"/>
      <c r="M91" s="34"/>
      <c r="N91" s="34"/>
      <c r="O91" s="89"/>
      <c r="P91" s="89"/>
      <c r="Q91" s="89"/>
      <c r="R91" s="89"/>
      <c r="S91" s="89"/>
    </row>
    <row r="92" spans="1:19" ht="14.6" customHeight="1" x14ac:dyDescent="0.4">
      <c r="A92" s="80"/>
      <c r="B92" s="169" t="s">
        <v>163</v>
      </c>
      <c r="C92" s="264"/>
      <c r="D92" s="240"/>
      <c r="E92" s="171"/>
      <c r="F92" s="225"/>
      <c r="G92" s="171"/>
      <c r="H92" s="225">
        <f t="shared" si="0"/>
        <v>0</v>
      </c>
      <c r="I92" s="225">
        <f>SUM(H90:H92)</f>
        <v>0</v>
      </c>
      <c r="J92" s="89"/>
      <c r="K92" s="226"/>
      <c r="M92" s="34"/>
      <c r="N92" s="34"/>
      <c r="O92" s="89"/>
      <c r="P92" s="89"/>
      <c r="Q92" s="89"/>
      <c r="R92" s="89"/>
      <c r="S92" s="89"/>
    </row>
    <row r="93" spans="1:19" ht="14.6" customHeight="1" x14ac:dyDescent="0.4">
      <c r="A93" s="80"/>
      <c r="B93" s="169" t="s">
        <v>164</v>
      </c>
      <c r="C93" s="264"/>
      <c r="D93" s="240"/>
      <c r="E93" s="171"/>
      <c r="F93" s="225"/>
      <c r="G93" s="171"/>
      <c r="H93" s="225">
        <f t="shared" si="0"/>
        <v>0</v>
      </c>
      <c r="I93" s="225">
        <f>H93</f>
        <v>0</v>
      </c>
      <c r="J93" s="89"/>
      <c r="K93" s="226"/>
      <c r="M93" s="34"/>
      <c r="N93" s="34"/>
      <c r="O93" s="89"/>
      <c r="P93" s="89"/>
      <c r="Q93" s="89"/>
      <c r="R93" s="89"/>
      <c r="S93" s="89"/>
    </row>
    <row r="94" spans="1:19" ht="14.6" customHeight="1" x14ac:dyDescent="0.4">
      <c r="A94" s="80"/>
      <c r="B94" s="169" t="s">
        <v>165</v>
      </c>
      <c r="C94" s="264"/>
      <c r="D94" s="240"/>
      <c r="E94" s="171"/>
      <c r="F94" s="225"/>
      <c r="G94" s="171"/>
      <c r="H94" s="225">
        <f t="shared" si="0"/>
        <v>0</v>
      </c>
      <c r="I94" s="225">
        <f>H94</f>
        <v>0</v>
      </c>
      <c r="J94" s="89"/>
      <c r="K94" s="226"/>
      <c r="M94" s="34"/>
      <c r="N94" s="34"/>
      <c r="O94" s="89"/>
      <c r="P94" s="89"/>
      <c r="Q94" s="89"/>
      <c r="R94" s="89"/>
      <c r="S94" s="89"/>
    </row>
    <row r="95" spans="1:19" ht="14.6" customHeight="1" x14ac:dyDescent="0.4">
      <c r="A95" s="80"/>
      <c r="B95" s="169" t="s">
        <v>166</v>
      </c>
      <c r="C95" s="264"/>
      <c r="D95" s="240"/>
      <c r="E95" s="171"/>
      <c r="F95" s="225"/>
      <c r="G95" s="171"/>
      <c r="H95" s="225">
        <f t="shared" si="0"/>
        <v>0</v>
      </c>
      <c r="I95" s="225">
        <f>H95</f>
        <v>0</v>
      </c>
      <c r="J95" s="89"/>
      <c r="K95" s="226"/>
      <c r="M95" s="34"/>
      <c r="N95" s="34"/>
      <c r="O95" s="89"/>
      <c r="P95" s="89"/>
      <c r="Q95" s="89"/>
      <c r="R95" s="89"/>
      <c r="S95" s="89"/>
    </row>
    <row r="96" spans="1:19" ht="14.6" customHeight="1" x14ac:dyDescent="0.4">
      <c r="A96" s="80"/>
      <c r="B96" s="294" t="s">
        <v>167</v>
      </c>
      <c r="C96" s="242"/>
      <c r="D96" s="242"/>
      <c r="E96" s="242"/>
      <c r="F96" s="242"/>
      <c r="G96" s="242"/>
      <c r="H96" s="243"/>
      <c r="I96" s="227">
        <f>SUM(I81:I95)</f>
        <v>0</v>
      </c>
      <c r="J96" s="89"/>
      <c r="K96" s="226">
        <f>SUM(K81:K95)</f>
        <v>0</v>
      </c>
      <c r="M96" s="34"/>
      <c r="N96" s="34"/>
      <c r="O96" s="89"/>
      <c r="P96" s="89"/>
      <c r="Q96" s="89"/>
      <c r="R96" s="89"/>
      <c r="S96" s="89"/>
    </row>
    <row r="97" spans="1:19" ht="9.75" customHeight="1" x14ac:dyDescent="0.4">
      <c r="A97" s="80"/>
      <c r="B97" s="89"/>
      <c r="C97" s="89"/>
      <c r="D97" s="89"/>
      <c r="E97" s="89"/>
      <c r="F97" s="89"/>
      <c r="G97" s="89"/>
      <c r="H97" s="89"/>
      <c r="I97" s="89"/>
      <c r="J97" s="89"/>
      <c r="K97" s="89"/>
      <c r="M97" s="34"/>
      <c r="N97" s="34"/>
      <c r="O97" s="89"/>
      <c r="P97" s="89"/>
      <c r="Q97" s="89"/>
      <c r="R97" s="89"/>
      <c r="S97" s="89"/>
    </row>
    <row r="98" spans="1:19" ht="27.75" customHeight="1" x14ac:dyDescent="0.4">
      <c r="A98" s="80" t="s">
        <v>168</v>
      </c>
      <c r="B98" s="287" t="s">
        <v>169</v>
      </c>
      <c r="C98" s="234"/>
      <c r="D98" s="234"/>
      <c r="E98" s="234"/>
      <c r="F98" s="234"/>
      <c r="G98" s="234"/>
      <c r="H98" s="234"/>
      <c r="I98" s="234"/>
      <c r="J98" s="234"/>
      <c r="K98" s="234"/>
      <c r="M98" s="34"/>
      <c r="N98" s="34"/>
      <c r="O98" s="89"/>
      <c r="P98" s="89"/>
      <c r="Q98" s="89"/>
      <c r="R98" s="89"/>
      <c r="S98" s="89"/>
    </row>
    <row r="99" spans="1:19" ht="69" customHeight="1" x14ac:dyDescent="0.4">
      <c r="A99" s="80"/>
      <c r="B99" s="278"/>
      <c r="C99" s="239"/>
      <c r="D99" s="239"/>
      <c r="E99" s="239"/>
      <c r="F99" s="239"/>
      <c r="G99" s="239"/>
      <c r="H99" s="239"/>
      <c r="I99" s="239"/>
      <c r="J99" s="239"/>
      <c r="K99" s="240"/>
      <c r="M99" s="34"/>
      <c r="N99" s="34"/>
      <c r="O99" s="89"/>
      <c r="P99" s="89"/>
      <c r="Q99" s="89"/>
      <c r="R99" s="89"/>
      <c r="S99" s="89"/>
    </row>
    <row r="100" spans="1:19" ht="9" customHeight="1" x14ac:dyDescent="0.4">
      <c r="A100" s="80"/>
      <c r="B100" s="51"/>
      <c r="C100" s="51"/>
      <c r="D100" s="51"/>
      <c r="E100" s="51"/>
      <c r="F100" s="51"/>
      <c r="G100" s="51"/>
      <c r="H100" s="51"/>
      <c r="I100" s="51"/>
      <c r="J100" s="51"/>
      <c r="K100" s="51"/>
      <c r="L100" s="51"/>
      <c r="M100" s="34"/>
      <c r="N100" s="34"/>
      <c r="O100" s="89"/>
      <c r="P100" s="89"/>
      <c r="Q100" s="89"/>
      <c r="R100" s="89"/>
      <c r="S100" s="89"/>
    </row>
    <row r="101" spans="1:19" ht="14.6" customHeight="1" x14ac:dyDescent="0.4">
      <c r="A101" s="80" t="s">
        <v>170</v>
      </c>
      <c r="B101" s="209" t="s">
        <v>171</v>
      </c>
      <c r="C101" s="89"/>
      <c r="D101" s="95"/>
      <c r="E101" s="96" t="str">
        <f>IF(C102=TRUE,"YES","")</f>
        <v>YES</v>
      </c>
      <c r="F101" s="84" t="s">
        <v>172</v>
      </c>
      <c r="G101" s="89"/>
      <c r="H101" s="89"/>
      <c r="I101" s="89"/>
      <c r="J101" s="89"/>
      <c r="K101" s="89"/>
      <c r="M101" s="34"/>
      <c r="N101" s="34"/>
      <c r="O101" s="89"/>
      <c r="P101" s="89"/>
      <c r="Q101" s="89"/>
      <c r="R101" s="89"/>
      <c r="S101" s="89"/>
    </row>
    <row r="102" spans="1:19" ht="9" customHeight="1" x14ac:dyDescent="0.4">
      <c r="A102" s="80"/>
      <c r="B102" s="51"/>
      <c r="C102" s="85" t="b">
        <v>1</v>
      </c>
      <c r="D102" s="51"/>
      <c r="E102" s="51"/>
      <c r="F102" s="51"/>
      <c r="G102" s="51"/>
      <c r="H102" s="51"/>
      <c r="I102" s="51"/>
      <c r="J102" s="51"/>
      <c r="K102" s="51"/>
      <c r="L102" s="51"/>
      <c r="M102" s="34"/>
      <c r="N102" s="34"/>
      <c r="O102" s="89"/>
      <c r="P102" s="89"/>
      <c r="Q102" s="89"/>
      <c r="R102" s="89"/>
      <c r="S102" s="89"/>
    </row>
    <row r="103" spans="1:19" ht="14.6" customHeight="1" x14ac:dyDescent="0.4">
      <c r="A103" s="86" t="s">
        <v>173</v>
      </c>
      <c r="B103" s="209" t="s">
        <v>174</v>
      </c>
      <c r="C103" s="89"/>
      <c r="D103" s="299"/>
      <c r="E103" s="240"/>
      <c r="F103" s="87" t="s">
        <v>175</v>
      </c>
      <c r="G103" s="209" t="s">
        <v>176</v>
      </c>
      <c r="H103" s="89"/>
      <c r="I103" s="89"/>
      <c r="J103" s="89"/>
      <c r="K103" s="89"/>
      <c r="M103" s="34"/>
      <c r="N103" s="34"/>
      <c r="O103" s="89"/>
      <c r="P103" s="89"/>
      <c r="Q103" s="89"/>
      <c r="R103" s="89"/>
      <c r="S103" s="89"/>
    </row>
    <row r="104" spans="1:19" ht="9" customHeight="1" x14ac:dyDescent="0.4">
      <c r="A104" s="80"/>
      <c r="B104" s="51"/>
      <c r="C104" s="51"/>
      <c r="D104" s="51"/>
      <c r="E104" s="51"/>
      <c r="F104" s="51"/>
      <c r="G104" s="51"/>
      <c r="H104" s="51"/>
      <c r="I104" s="51"/>
      <c r="J104" s="51"/>
      <c r="K104" s="51"/>
      <c r="L104" s="51"/>
      <c r="M104" s="34"/>
      <c r="N104" s="34"/>
      <c r="O104" s="89"/>
      <c r="P104" s="89"/>
      <c r="Q104" s="89"/>
      <c r="R104" s="89"/>
      <c r="S104" s="89"/>
    </row>
    <row r="105" spans="1:19" ht="14.6" customHeight="1" x14ac:dyDescent="0.4">
      <c r="A105" s="80" t="s">
        <v>177</v>
      </c>
      <c r="B105" s="209" t="s">
        <v>178</v>
      </c>
      <c r="C105" s="89"/>
      <c r="D105" s="300"/>
      <c r="E105" s="270"/>
      <c r="F105" s="270"/>
      <c r="G105" s="271"/>
      <c r="H105" s="89"/>
      <c r="I105" s="299"/>
      <c r="J105" s="240"/>
      <c r="K105" s="209" t="s">
        <v>179</v>
      </c>
      <c r="M105" s="274" t="s">
        <v>180</v>
      </c>
      <c r="N105" s="234"/>
      <c r="O105" s="234"/>
      <c r="P105" s="234"/>
      <c r="Q105" s="234"/>
      <c r="R105" s="234"/>
      <c r="S105" s="234"/>
    </row>
    <row r="106" spans="1:19" ht="14.6" customHeight="1" x14ac:dyDescent="0.4">
      <c r="A106" s="89"/>
      <c r="B106" s="89"/>
      <c r="C106" s="89"/>
      <c r="D106" s="281"/>
      <c r="E106" s="236"/>
      <c r="F106" s="236"/>
      <c r="G106" s="237"/>
      <c r="H106" s="265" t="s">
        <v>181</v>
      </c>
      <c r="I106" s="266"/>
      <c r="J106" s="266"/>
      <c r="K106" s="266"/>
      <c r="M106" s="234"/>
      <c r="N106" s="234"/>
      <c r="O106" s="234"/>
      <c r="P106" s="234"/>
      <c r="Q106" s="234"/>
      <c r="R106" s="234"/>
      <c r="S106" s="234"/>
    </row>
    <row r="107" spans="1:19" ht="4.5" customHeight="1" x14ac:dyDescent="0.4">
      <c r="A107" s="89"/>
      <c r="B107" s="89"/>
      <c r="C107" s="89"/>
      <c r="D107" s="89"/>
      <c r="E107" s="89"/>
      <c r="F107" s="89"/>
      <c r="G107" s="89"/>
      <c r="H107" s="89"/>
      <c r="I107" s="89"/>
      <c r="J107" s="89"/>
      <c r="K107" s="89"/>
      <c r="M107" s="234"/>
      <c r="N107" s="234"/>
      <c r="O107" s="234"/>
      <c r="P107" s="234"/>
      <c r="Q107" s="234"/>
      <c r="R107" s="234"/>
      <c r="S107" s="234"/>
    </row>
    <row r="108" spans="1:19" ht="45" customHeight="1" x14ac:dyDescent="0.45">
      <c r="A108" s="295" t="s">
        <v>182</v>
      </c>
      <c r="B108" s="252"/>
      <c r="C108" s="252"/>
      <c r="D108" s="252"/>
      <c r="E108" s="252"/>
      <c r="F108" s="252"/>
      <c r="G108" s="252"/>
      <c r="H108" s="252"/>
      <c r="I108" s="252"/>
      <c r="J108" s="252"/>
      <c r="K108" s="252"/>
      <c r="M108" s="234"/>
      <c r="N108" s="234"/>
      <c r="O108" s="234"/>
      <c r="P108" s="234"/>
      <c r="Q108" s="234"/>
      <c r="R108" s="234"/>
      <c r="S108" s="234"/>
    </row>
    <row r="109" spans="1:19" ht="3.75" customHeight="1" x14ac:dyDescent="0.4">
      <c r="A109" s="89"/>
      <c r="B109" s="89"/>
      <c r="C109" s="89"/>
      <c r="D109" s="89"/>
      <c r="E109" s="89"/>
      <c r="F109" s="89"/>
      <c r="G109" s="89"/>
      <c r="H109" s="89"/>
      <c r="I109" s="89"/>
      <c r="J109" s="89"/>
      <c r="K109" s="89"/>
      <c r="M109" s="34"/>
      <c r="N109" s="34"/>
      <c r="O109" s="89"/>
      <c r="P109" s="89"/>
      <c r="Q109" s="89"/>
      <c r="R109" s="89"/>
      <c r="S109" s="89"/>
    </row>
    <row r="110" spans="1:19" ht="14.6" hidden="1" customHeight="1" x14ac:dyDescent="0.4"/>
    <row r="111" spans="1:19" ht="14.6" hidden="1" customHeight="1" x14ac:dyDescent="0.4"/>
    <row r="112" spans="1:19" ht="14.6" hidden="1" customHeight="1" x14ac:dyDescent="0.4"/>
    <row r="113" ht="14.6" hidden="1" customHeight="1" x14ac:dyDescent="0.4"/>
    <row r="114" ht="14.6" hidden="1" customHeight="1" x14ac:dyDescent="0.4"/>
    <row r="115" ht="14.6" hidden="1" customHeight="1" x14ac:dyDescent="0.4"/>
    <row r="116" ht="14.6" hidden="1" customHeight="1" x14ac:dyDescent="0.4"/>
    <row r="117" ht="14.6" hidden="1" customHeight="1" x14ac:dyDescent="0.4"/>
    <row r="118" ht="14.6" hidden="1" customHeight="1" x14ac:dyDescent="0.4"/>
    <row r="119" ht="14.6" hidden="1" customHeight="1" x14ac:dyDescent="0.4"/>
    <row r="120" ht="14.6" hidden="1" customHeight="1" x14ac:dyDescent="0.4"/>
    <row r="121" ht="14.6" hidden="1" customHeight="1" x14ac:dyDescent="0.4"/>
    <row r="122" ht="14.6" hidden="1" customHeight="1" x14ac:dyDescent="0.4"/>
    <row r="123" ht="14.6" hidden="1" customHeight="1" x14ac:dyDescent="0.4"/>
    <row r="124" ht="14.6" hidden="1" customHeight="1" x14ac:dyDescent="0.4"/>
    <row r="125" ht="14.6" hidden="1" customHeight="1" x14ac:dyDescent="0.4"/>
    <row r="126" ht="14.6" hidden="1" customHeight="1" x14ac:dyDescent="0.4"/>
    <row r="127" ht="14.6" hidden="1" customHeight="1" x14ac:dyDescent="0.4"/>
    <row r="128" ht="14.6" hidden="1" customHeight="1" x14ac:dyDescent="0.4"/>
    <row r="129" ht="14.6" hidden="1" customHeight="1" x14ac:dyDescent="0.4"/>
    <row r="130" ht="14.6" hidden="1" customHeight="1" x14ac:dyDescent="0.4"/>
    <row r="131" ht="14.6" hidden="1" customHeight="1" x14ac:dyDescent="0.4"/>
    <row r="132" ht="14.6" hidden="1" customHeight="1" x14ac:dyDescent="0.4"/>
    <row r="133" ht="14.6" hidden="1" customHeight="1" x14ac:dyDescent="0.4"/>
    <row r="134" ht="14.6" hidden="1" customHeight="1" x14ac:dyDescent="0.4"/>
    <row r="135" ht="14.6" hidden="1" customHeight="1" x14ac:dyDescent="0.4"/>
    <row r="136" ht="14.6" hidden="1" customHeight="1" x14ac:dyDescent="0.4"/>
    <row r="137" ht="14.6" hidden="1" customHeight="1" x14ac:dyDescent="0.4"/>
    <row r="138" ht="14.6" hidden="1" customHeight="1" x14ac:dyDescent="0.4"/>
    <row r="139" ht="14.6" hidden="1" customHeight="1" x14ac:dyDescent="0.4"/>
    <row r="140" ht="14.6" hidden="1" customHeight="1" x14ac:dyDescent="0.4"/>
    <row r="141" ht="14.6" hidden="1" customHeight="1" x14ac:dyDescent="0.4"/>
    <row r="142" ht="14.6" hidden="1" customHeight="1" x14ac:dyDescent="0.4"/>
    <row r="143" ht="14.6" hidden="1" customHeight="1" x14ac:dyDescent="0.4"/>
    <row r="144" ht="14.6" hidden="1" customHeight="1" x14ac:dyDescent="0.4"/>
    <row r="145" ht="14.6" hidden="1" customHeight="1" x14ac:dyDescent="0.4"/>
    <row r="146" ht="14.6" hidden="1" customHeight="1" x14ac:dyDescent="0.4"/>
    <row r="147" ht="14.6" hidden="1" customHeight="1" x14ac:dyDescent="0.4"/>
    <row r="148" ht="14.6" hidden="1" customHeight="1" x14ac:dyDescent="0.4"/>
    <row r="149" ht="14.6" hidden="1" customHeight="1" x14ac:dyDescent="0.4"/>
    <row r="150" ht="14.6" hidden="1" customHeight="1" x14ac:dyDescent="0.4"/>
    <row r="151" ht="14.6" hidden="1" customHeight="1" x14ac:dyDescent="0.4"/>
    <row r="152" ht="14.6" hidden="1" customHeight="1" x14ac:dyDescent="0.4"/>
    <row r="153" ht="14.6" hidden="1" customHeight="1" x14ac:dyDescent="0.4"/>
    <row r="154" ht="14.6" hidden="1" customHeight="1" x14ac:dyDescent="0.4"/>
    <row r="155" ht="14.6" hidden="1" customHeight="1" x14ac:dyDescent="0.4"/>
    <row r="156" ht="14.6" hidden="1" customHeight="1" x14ac:dyDescent="0.4"/>
    <row r="157" ht="14.6" hidden="1" customHeight="1" x14ac:dyDescent="0.4"/>
    <row r="158" ht="14.6" hidden="1" customHeight="1" x14ac:dyDescent="0.4"/>
    <row r="159" ht="14.6" hidden="1" customHeight="1" x14ac:dyDescent="0.4"/>
    <row r="160" ht="14.6" hidden="1" customHeight="1" x14ac:dyDescent="0.4"/>
    <row r="161" ht="14.6" hidden="1" customHeight="1" x14ac:dyDescent="0.4"/>
    <row r="162" ht="14.6" hidden="1" customHeight="1" x14ac:dyDescent="0.4"/>
    <row r="163" ht="14.6" hidden="1" customHeight="1" x14ac:dyDescent="0.4"/>
    <row r="164" ht="14.6" hidden="1" customHeight="1" x14ac:dyDescent="0.4"/>
    <row r="165" ht="14.6" hidden="1" customHeight="1" x14ac:dyDescent="0.4"/>
    <row r="166" ht="14.6" hidden="1" customHeight="1" x14ac:dyDescent="0.4"/>
    <row r="167" ht="14.6" hidden="1" customHeight="1" x14ac:dyDescent="0.4"/>
    <row r="168" ht="14.6" hidden="1" customHeight="1" x14ac:dyDescent="0.4"/>
    <row r="169" ht="14.6" hidden="1" customHeight="1" x14ac:dyDescent="0.4"/>
    <row r="170" ht="14.6" hidden="1" customHeight="1" x14ac:dyDescent="0.4"/>
    <row r="171" ht="14.6" hidden="1" customHeight="1" x14ac:dyDescent="0.4"/>
    <row r="172" ht="14.6" hidden="1" customHeight="1" x14ac:dyDescent="0.4"/>
    <row r="173" ht="14.6" hidden="1" customHeight="1" x14ac:dyDescent="0.4"/>
    <row r="174" ht="14.6" hidden="1" customHeight="1" x14ac:dyDescent="0.4"/>
    <row r="175" ht="14.6" hidden="1" customHeight="1" x14ac:dyDescent="0.4"/>
    <row r="176" ht="14.6" hidden="1" customHeight="1" x14ac:dyDescent="0.4"/>
    <row r="177" ht="14.6" hidden="1" customHeight="1" x14ac:dyDescent="0.4"/>
    <row r="178" ht="14.6" hidden="1" customHeight="1" x14ac:dyDescent="0.4"/>
    <row r="179" ht="14.6" hidden="1" customHeight="1" x14ac:dyDescent="0.4"/>
    <row r="180" ht="14.6" hidden="1" customHeight="1" x14ac:dyDescent="0.4"/>
    <row r="181" ht="14.6" hidden="1" customHeight="1" x14ac:dyDescent="0.4"/>
    <row r="182" ht="14.6" hidden="1" customHeight="1" x14ac:dyDescent="0.4"/>
    <row r="183" ht="14.6" hidden="1" customHeight="1" x14ac:dyDescent="0.4"/>
    <row r="184" ht="14.6" hidden="1" customHeight="1" x14ac:dyDescent="0.4"/>
    <row r="185" ht="14.6" hidden="1" customHeight="1" x14ac:dyDescent="0.4"/>
    <row r="186" ht="14.6" hidden="1" customHeight="1" x14ac:dyDescent="0.4"/>
    <row r="187" ht="14.6" hidden="1" customHeight="1" x14ac:dyDescent="0.4"/>
    <row r="188" ht="14.6" hidden="1" customHeight="1" x14ac:dyDescent="0.4"/>
    <row r="189" ht="14.6" hidden="1" customHeight="1" x14ac:dyDescent="0.4"/>
    <row r="190" ht="14.6" hidden="1" customHeight="1" x14ac:dyDescent="0.4"/>
    <row r="191" ht="14.6" hidden="1" customHeight="1" x14ac:dyDescent="0.4"/>
    <row r="192" ht="14.6" hidden="1" customHeight="1" x14ac:dyDescent="0.4"/>
    <row r="193" ht="14.6" hidden="1" customHeight="1" x14ac:dyDescent="0.4"/>
    <row r="194" ht="14.6" hidden="1" customHeight="1" x14ac:dyDescent="0.4"/>
    <row r="195" ht="14.6" hidden="1" customHeight="1" x14ac:dyDescent="0.4"/>
    <row r="196" ht="14.6" hidden="1" customHeight="1" x14ac:dyDescent="0.4"/>
    <row r="197" ht="14.6" hidden="1" customHeight="1" x14ac:dyDescent="0.4"/>
    <row r="198" ht="14.6" hidden="1" customHeight="1" x14ac:dyDescent="0.4"/>
    <row r="199" ht="14.6" hidden="1" customHeight="1" x14ac:dyDescent="0.4"/>
    <row r="200" ht="14.6" hidden="1" customHeight="1" x14ac:dyDescent="0.4"/>
    <row r="201" ht="14.6" hidden="1" customHeight="1" x14ac:dyDescent="0.4"/>
    <row r="202" ht="15" customHeight="1" x14ac:dyDescent="0.4"/>
    <row r="203" ht="15" customHeight="1" x14ac:dyDescent="0.4"/>
    <row r="204" ht="15" customHeight="1" x14ac:dyDescent="0.4"/>
  </sheetData>
  <sheetProtection algorithmName="SHA-512" hashValue="85H5S4A2x9GJ+zXwYhzk5pJIfYoXqK+dN1T+X9Xn33FDDTY9pH4vmvCvIb/qXoxoE5Y8i6fWaPiAPxA9aT5wUA==" saltValue="Iu/M1NOr/D8CIud0KZBQEA==" spinCount="100000" sheet="1" objects="1" scenarios="1"/>
  <mergeCells count="97">
    <mergeCell ref="D105:G106"/>
    <mergeCell ref="H39:H40"/>
    <mergeCell ref="M35:N35"/>
    <mergeCell ref="F39:G40"/>
    <mergeCell ref="I54:K55"/>
    <mergeCell ref="C93:D93"/>
    <mergeCell ref="M36:N49"/>
    <mergeCell ref="M86:N90"/>
    <mergeCell ref="M80:N84"/>
    <mergeCell ref="B79:K79"/>
    <mergeCell ref="M62:N78"/>
    <mergeCell ref="C81:D81"/>
    <mergeCell ref="C87:D87"/>
    <mergeCell ref="B62:K72"/>
    <mergeCell ref="C89:D89"/>
    <mergeCell ref="H35:I37"/>
    <mergeCell ref="B96:H96"/>
    <mergeCell ref="A108:K108"/>
    <mergeCell ref="D39:E40"/>
    <mergeCell ref="B31:K33"/>
    <mergeCell ref="A2:K2"/>
    <mergeCell ref="K42:K43"/>
    <mergeCell ref="A52:B55"/>
    <mergeCell ref="B99:K99"/>
    <mergeCell ref="D103:E103"/>
    <mergeCell ref="C91:D91"/>
    <mergeCell ref="C82:D82"/>
    <mergeCell ref="C86:D86"/>
    <mergeCell ref="D24:K24"/>
    <mergeCell ref="B39:C42"/>
    <mergeCell ref="I105:J105"/>
    <mergeCell ref="D10:K10"/>
    <mergeCell ref="C83:D83"/>
    <mergeCell ref="D20:K20"/>
    <mergeCell ref="C92:D92"/>
    <mergeCell ref="M25:N26"/>
    <mergeCell ref="B9:K9"/>
    <mergeCell ref="M9:N17"/>
    <mergeCell ref="C90:D90"/>
    <mergeCell ref="C88:D88"/>
    <mergeCell ref="M31:N34"/>
    <mergeCell ref="B30:K30"/>
    <mergeCell ref="M105:S108"/>
    <mergeCell ref="I39:I40"/>
    <mergeCell ref="C95:D95"/>
    <mergeCell ref="B57:E57"/>
    <mergeCell ref="J1:K1"/>
    <mergeCell ref="D22:K22"/>
    <mergeCell ref="B74:K78"/>
    <mergeCell ref="C54:C55"/>
    <mergeCell ref="H50:I50"/>
    <mergeCell ref="D21:K21"/>
    <mergeCell ref="H49:I49"/>
    <mergeCell ref="B49:G49"/>
    <mergeCell ref="K40:K41"/>
    <mergeCell ref="D16:K16"/>
    <mergeCell ref="F57:K57"/>
    <mergeCell ref="B50:G50"/>
    <mergeCell ref="C85:D85"/>
    <mergeCell ref="H106:K106"/>
    <mergeCell ref="C94:D94"/>
    <mergeCell ref="D11:K11"/>
    <mergeCell ref="I5:K5"/>
    <mergeCell ref="D18:F18"/>
    <mergeCell ref="D13:K13"/>
    <mergeCell ref="F36:G36"/>
    <mergeCell ref="C84:D84"/>
    <mergeCell ref="C80:D80"/>
    <mergeCell ref="K35:K37"/>
    <mergeCell ref="H48:I48"/>
    <mergeCell ref="D19:K19"/>
    <mergeCell ref="D15:K15"/>
    <mergeCell ref="B98:K98"/>
    <mergeCell ref="B47:G47"/>
    <mergeCell ref="B59:E59"/>
    <mergeCell ref="B6:G6"/>
    <mergeCell ref="C52:C53"/>
    <mergeCell ref="M30:N30"/>
    <mergeCell ref="B44:I44"/>
    <mergeCell ref="H6:K6"/>
    <mergeCell ref="H47:I47"/>
    <mergeCell ref="I52:K53"/>
    <mergeCell ref="M51:N59"/>
    <mergeCell ref="K45:K46"/>
    <mergeCell ref="M27:N29"/>
    <mergeCell ref="B8:K8"/>
    <mergeCell ref="M50:N50"/>
    <mergeCell ref="B45:I45"/>
    <mergeCell ref="F59:K59"/>
    <mergeCell ref="B26:K27"/>
    <mergeCell ref="M1:N2"/>
    <mergeCell ref="D14:K14"/>
    <mergeCell ref="D23:K23"/>
    <mergeCell ref="B48:G48"/>
    <mergeCell ref="B28:K28"/>
    <mergeCell ref="B7:K7"/>
    <mergeCell ref="M5:N5"/>
  </mergeCells>
  <conditionalFormatting sqref="C52:C53">
    <cfRule type="expression" dxfId="5" priority="5">
      <formula>$M$4=1</formula>
    </cfRule>
  </conditionalFormatting>
  <conditionalFormatting sqref="K38:K49">
    <cfRule type="expression" dxfId="4" priority="1">
      <formula>$M$4=1</formula>
    </cfRule>
  </conditionalFormatting>
  <conditionalFormatting sqref="M5:N5">
    <cfRule type="expression" dxfId="3" priority="8">
      <formula>$M$4=1</formula>
    </cfRule>
  </conditionalFormatting>
  <conditionalFormatting sqref="M21:N24">
    <cfRule type="expression" dxfId="2" priority="7">
      <formula>$M$4=1</formula>
    </cfRule>
  </conditionalFormatting>
  <dataValidations count="2">
    <dataValidation type="whole" allowBlank="1" showErrorMessage="1" errorTitle="[4a] Number of eligible YP" error="Enter ONLY whole numbers - do not use any punctuation marks or other characters that are not in the range 0-9" sqref="F36:G36" xr:uid="{00000000-0002-0000-0100-000000000000}">
      <formula1>0</formula1>
      <formula2>9999</formula2>
    </dataValidation>
    <dataValidation type="custom" errorStyle="warning" allowBlank="1" showInputMessage="1" showErrorMessage="1" prompt="Your value here, when added to your value for MALES should =100%" sqref="I41" xr:uid="{00000000-0002-0000-0100-000001000000}">
      <formula1>1-H41</formula1>
    </dataValidation>
  </dataValidations>
  <hyperlinks>
    <hyperlink ref="A1" location="'Application Form'!M4" display="@" xr:uid="{00000000-0004-0000-0100-000000000000}"/>
    <hyperlink ref="N3" location="'Application Form'!M22" display="to Extract #2" xr:uid="{00000000-0004-0000-0100-000001000000}"/>
    <hyperlink ref="N20" location="'Pro Forma'!C285" display="to Extract #5" xr:uid="{00000000-0004-0000-0100-000002000000}"/>
    <hyperlink ref="H106" location="'Application Form'!D10" display="GO BACK UP TO THE TOP OF THIS SHEET" xr:uid="{00000000-0004-0000-0100-000003000000}"/>
  </hyperlinks>
  <pageMargins left="0.33" right="0.15748031496063" top="0.15748031496063" bottom="0.24" header="0.15748031496063" footer="0.15748031496063"/>
  <pageSetup paperSize="9" scale="89" fitToHeight="2" orientation="portrait" horizontalDpi="4294967294"/>
  <headerFooter>
    <oddFooter>&amp;L&amp;8 &amp;Z&amp;F</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locked="0" defaultSize="0" autoFill="0" autoLine="0" autoPict="0">
                <anchor moveWithCells="1">
                  <from>
                    <xdr:col>3</xdr:col>
                    <xdr:colOff>21771</xdr:colOff>
                    <xdr:row>100</xdr:row>
                    <xdr:rowOff>27214</xdr:rowOff>
                  </from>
                  <to>
                    <xdr:col>3</xdr:col>
                    <xdr:colOff>239486</xdr:colOff>
                    <xdr:row>100</xdr:row>
                    <xdr:rowOff>179614</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70C0"/>
  </sheetPr>
  <dimension ref="A1:R291"/>
  <sheetViews>
    <sheetView showGridLines="0" zoomScaleNormal="100" workbookViewId="0">
      <selection activeCell="D10" sqref="D10:K10"/>
    </sheetView>
  </sheetViews>
  <sheetFormatPr defaultColWidth="0" defaultRowHeight="15" customHeight="1" zeroHeight="1" x14ac:dyDescent="0.4"/>
  <cols>
    <col min="1" max="1" width="4.3828125" style="1" customWidth="1"/>
    <col min="2" max="2" width="5.15234375" style="217" customWidth="1"/>
    <col min="3" max="3" width="35" style="217" customWidth="1"/>
    <col min="4" max="5" width="7.3828125" style="217" customWidth="1"/>
    <col min="6" max="6" width="8.3828125" style="217" customWidth="1"/>
    <col min="7" max="8" width="7.3828125" style="217" customWidth="1"/>
    <col min="9" max="9" width="10.15234375" style="217" customWidth="1"/>
    <col min="10" max="11" width="7.3828125" style="217" customWidth="1"/>
    <col min="12" max="12" width="0.53515625" style="217" customWidth="1"/>
    <col min="13" max="14" width="9.15234375" style="217" customWidth="1"/>
    <col min="15" max="18" width="13" style="217" hidden="1" customWidth="1"/>
    <col min="19" max="20" width="9.15234375" style="217" hidden="1" customWidth="1"/>
    <col min="21" max="16384" width="9.15234375" style="217" hidden="1"/>
  </cols>
  <sheetData>
    <row r="1" spans="1:14" ht="27.75" customHeight="1" x14ac:dyDescent="0.5">
      <c r="A1" s="89"/>
      <c r="B1" s="219"/>
      <c r="C1" s="219"/>
      <c r="D1" s="219"/>
      <c r="E1" s="88" t="str">
        <f>"for use in "&amp;MID('Application Form'!K3,6,4)&amp;"-"&amp;(VALUE(MID('Application Form'!K3,6,4))+1)</f>
        <v>for use in 2026-2027</v>
      </c>
      <c r="F1" s="181"/>
      <c r="G1" s="219"/>
      <c r="H1" s="219"/>
      <c r="I1" s="336" t="s">
        <v>183</v>
      </c>
      <c r="J1" s="309"/>
      <c r="K1" s="309"/>
      <c r="L1" s="89"/>
      <c r="M1" s="97" t="str">
        <f>'Application Form'!K3&amp;" "&amp;'Application Form'!M3</f>
        <v>VOL (2026/27) [build 6.6]</v>
      </c>
      <c r="N1" s="98"/>
    </row>
    <row r="2" spans="1:14" ht="18.75" customHeight="1" x14ac:dyDescent="0.65">
      <c r="A2" s="297" t="s">
        <v>67</v>
      </c>
      <c r="B2" s="309"/>
      <c r="C2" s="309"/>
      <c r="D2" s="309"/>
      <c r="E2" s="309"/>
      <c r="F2" s="309"/>
      <c r="G2" s="309"/>
      <c r="H2" s="309"/>
      <c r="I2" s="309"/>
      <c r="J2" s="309"/>
      <c r="K2" s="309"/>
      <c r="L2" s="89"/>
      <c r="M2" s="99"/>
      <c r="N2" s="98"/>
    </row>
    <row r="3" spans="1:14" ht="14.6" customHeight="1" x14ac:dyDescent="0.4">
      <c r="A3" s="212"/>
      <c r="B3" s="17"/>
      <c r="C3" s="17"/>
      <c r="D3" s="17"/>
      <c r="E3" s="17" t="s">
        <v>68</v>
      </c>
      <c r="F3" s="17"/>
      <c r="G3" s="17"/>
      <c r="H3" s="17"/>
      <c r="I3" s="17"/>
      <c r="J3" s="17"/>
      <c r="K3" s="172" t="s">
        <v>184</v>
      </c>
      <c r="L3" s="89"/>
      <c r="M3" s="99"/>
      <c r="N3" s="98"/>
    </row>
    <row r="4" spans="1:14" ht="30" customHeight="1" x14ac:dyDescent="0.75">
      <c r="A4" s="220"/>
      <c r="B4" s="180"/>
      <c r="C4" s="180"/>
      <c r="D4" s="212"/>
      <c r="E4" s="212"/>
      <c r="F4" s="212"/>
      <c r="G4" s="162"/>
      <c r="H4" s="254" t="s">
        <v>185</v>
      </c>
      <c r="I4" s="309"/>
      <c r="J4" s="309"/>
      <c r="K4" s="309"/>
      <c r="L4" s="89"/>
      <c r="M4" s="99"/>
      <c r="N4" s="98"/>
    </row>
    <row r="5" spans="1:14" ht="30" customHeight="1" x14ac:dyDescent="0.4">
      <c r="A5" s="344" t="s">
        <v>186</v>
      </c>
      <c r="B5" s="309"/>
      <c r="C5" s="309"/>
      <c r="D5" s="309"/>
      <c r="E5" s="309"/>
      <c r="F5" s="309"/>
      <c r="G5" s="162"/>
      <c r="H5" s="254" t="s">
        <v>187</v>
      </c>
      <c r="I5" s="309"/>
      <c r="J5" s="309"/>
      <c r="K5" s="309"/>
      <c r="L5" s="89"/>
      <c r="M5" s="99"/>
      <c r="N5" s="98"/>
    </row>
    <row r="6" spans="1:14" ht="15" customHeight="1" x14ac:dyDescent="0.4">
      <c r="A6" s="173" t="s">
        <v>76</v>
      </c>
      <c r="B6" s="319" t="s">
        <v>188</v>
      </c>
      <c r="C6" s="309"/>
      <c r="D6" s="309"/>
      <c r="E6" s="309"/>
      <c r="F6" s="309"/>
      <c r="G6" s="309"/>
      <c r="H6" s="174"/>
      <c r="I6" s="175"/>
      <c r="J6" s="175"/>
      <c r="K6" s="175" t="s">
        <v>57</v>
      </c>
      <c r="L6" s="89"/>
      <c r="M6" s="99"/>
      <c r="N6" s="98"/>
    </row>
    <row r="7" spans="1:14" ht="40.5" customHeight="1" x14ac:dyDescent="0.4">
      <c r="A7" s="173"/>
      <c r="B7" s="309"/>
      <c r="C7" s="309"/>
      <c r="D7" s="309"/>
      <c r="E7" s="309"/>
      <c r="F7" s="309"/>
      <c r="G7" s="309"/>
      <c r="H7" s="174"/>
      <c r="I7" s="174"/>
      <c r="J7" s="174"/>
      <c r="K7" s="174"/>
      <c r="L7" s="89"/>
      <c r="M7" s="99"/>
      <c r="N7" s="98"/>
    </row>
    <row r="8" spans="1:14" ht="43.5" customHeight="1" x14ac:dyDescent="0.4">
      <c r="A8" s="173" t="s">
        <v>76</v>
      </c>
      <c r="B8" s="339" t="s">
        <v>189</v>
      </c>
      <c r="C8" s="309"/>
      <c r="D8" s="309"/>
      <c r="E8" s="309"/>
      <c r="F8" s="309"/>
      <c r="G8" s="309"/>
      <c r="H8" s="309"/>
      <c r="I8" s="309"/>
      <c r="J8" s="309"/>
      <c r="K8" s="309"/>
      <c r="L8" s="89"/>
      <c r="M8" s="99"/>
      <c r="N8" s="98"/>
    </row>
    <row r="9" spans="1:14" ht="42" customHeight="1" x14ac:dyDescent="0.4">
      <c r="A9" s="319" t="s">
        <v>190</v>
      </c>
      <c r="B9" s="309"/>
      <c r="C9" s="309"/>
      <c r="D9" s="309"/>
      <c r="E9" s="309"/>
      <c r="F9" s="309"/>
      <c r="G9" s="309"/>
      <c r="H9" s="309"/>
      <c r="I9" s="309"/>
      <c r="J9" s="309"/>
      <c r="K9" s="309"/>
      <c r="L9" s="89"/>
      <c r="M9" s="293" t="s">
        <v>82</v>
      </c>
      <c r="N9" s="309"/>
    </row>
    <row r="10" spans="1:14" ht="14.6" customHeight="1" x14ac:dyDescent="0.4">
      <c r="A10" s="103" t="s">
        <v>83</v>
      </c>
      <c r="B10" s="104" t="s">
        <v>84</v>
      </c>
      <c r="C10" s="90"/>
      <c r="D10" s="269">
        <f>'Application Form'!D10:K10</f>
        <v>0</v>
      </c>
      <c r="E10" s="270"/>
      <c r="F10" s="270"/>
      <c r="G10" s="270"/>
      <c r="H10" s="270"/>
      <c r="I10" s="270"/>
      <c r="J10" s="270"/>
      <c r="K10" s="271"/>
      <c r="L10" s="89"/>
      <c r="M10" s="309"/>
      <c r="N10" s="309"/>
    </row>
    <row r="11" spans="1:14" ht="14.6" customHeight="1" x14ac:dyDescent="0.4">
      <c r="A11" s="103"/>
      <c r="B11" s="105"/>
      <c r="C11" s="89"/>
      <c r="D11" s="235">
        <f>'Application Form'!D11:K11</f>
        <v>0</v>
      </c>
      <c r="E11" s="236"/>
      <c r="F11" s="236"/>
      <c r="G11" s="236"/>
      <c r="H11" s="236"/>
      <c r="I11" s="236"/>
      <c r="J11" s="236"/>
      <c r="K11" s="237"/>
      <c r="L11" s="89"/>
      <c r="M11" s="309"/>
      <c r="N11" s="309"/>
    </row>
    <row r="12" spans="1:14" ht="5.25" customHeight="1" x14ac:dyDescent="0.4">
      <c r="A12" s="103"/>
      <c r="B12" s="105"/>
      <c r="C12" s="89"/>
      <c r="D12" s="212"/>
      <c r="E12" s="212"/>
      <c r="F12" s="212"/>
      <c r="G12" s="212"/>
      <c r="H12" s="212"/>
      <c r="I12" s="212"/>
      <c r="J12" s="212"/>
      <c r="K12" s="165"/>
      <c r="L12" s="89"/>
      <c r="M12" s="309"/>
      <c r="N12" s="309"/>
    </row>
    <row r="13" spans="1:14" ht="14.6" customHeight="1" x14ac:dyDescent="0.4">
      <c r="A13" s="103"/>
      <c r="B13" s="106"/>
      <c r="C13" s="100" t="s">
        <v>85</v>
      </c>
      <c r="D13" s="269"/>
      <c r="E13" s="270"/>
      <c r="F13" s="270"/>
      <c r="G13" s="270"/>
      <c r="H13" s="270"/>
      <c r="I13" s="270"/>
      <c r="J13" s="270"/>
      <c r="K13" s="271"/>
      <c r="L13" s="89"/>
      <c r="M13" s="309"/>
      <c r="N13" s="309"/>
    </row>
    <row r="14" spans="1:14" ht="14.6" customHeight="1" x14ac:dyDescent="0.4">
      <c r="A14" s="103"/>
      <c r="B14" s="106"/>
      <c r="C14" s="100"/>
      <c r="D14" s="235"/>
      <c r="E14" s="236"/>
      <c r="F14" s="236"/>
      <c r="G14" s="236"/>
      <c r="H14" s="236"/>
      <c r="I14" s="236"/>
      <c r="J14" s="236"/>
      <c r="K14" s="237"/>
      <c r="L14" s="89"/>
      <c r="M14" s="309"/>
      <c r="N14" s="309"/>
    </row>
    <row r="15" spans="1:14" ht="14.6" customHeight="1" x14ac:dyDescent="0.4">
      <c r="A15" s="103"/>
      <c r="B15" s="106"/>
      <c r="C15" s="100" t="s">
        <v>86</v>
      </c>
      <c r="D15" s="268"/>
      <c r="E15" s="239"/>
      <c r="F15" s="239"/>
      <c r="G15" s="239"/>
      <c r="H15" s="239"/>
      <c r="I15" s="239"/>
      <c r="J15" s="239"/>
      <c r="K15" s="240"/>
      <c r="L15" s="89"/>
      <c r="M15" s="309"/>
      <c r="N15" s="309"/>
    </row>
    <row r="16" spans="1:14" ht="14.6" customHeight="1" x14ac:dyDescent="0.4">
      <c r="A16" s="103"/>
      <c r="B16" s="106"/>
      <c r="C16" s="100" t="s">
        <v>87</v>
      </c>
      <c r="D16" s="238"/>
      <c r="E16" s="239"/>
      <c r="F16" s="239"/>
      <c r="G16" s="239"/>
      <c r="H16" s="239"/>
      <c r="I16" s="239"/>
      <c r="J16" s="239"/>
      <c r="K16" s="240"/>
      <c r="L16" s="89"/>
      <c r="M16" s="309"/>
      <c r="N16" s="309"/>
    </row>
    <row r="17" spans="1:14" ht="15.9" customHeight="1" x14ac:dyDescent="0.4">
      <c r="A17" s="103"/>
      <c r="B17" s="106"/>
      <c r="C17" s="100" t="s">
        <v>191</v>
      </c>
      <c r="D17" s="238"/>
      <c r="E17" s="239"/>
      <c r="F17" s="239"/>
      <c r="G17" s="239"/>
      <c r="H17" s="239"/>
      <c r="I17" s="239"/>
      <c r="J17" s="239"/>
      <c r="K17" s="240"/>
      <c r="L17" s="89"/>
      <c r="M17" s="99"/>
      <c r="N17" s="99"/>
    </row>
    <row r="18" spans="1:14" ht="14.6" customHeight="1" x14ac:dyDescent="0.4">
      <c r="A18" s="103"/>
      <c r="B18" s="106"/>
      <c r="C18" s="100" t="s">
        <v>192</v>
      </c>
      <c r="D18" s="238"/>
      <c r="E18" s="240"/>
      <c r="F18" s="176"/>
      <c r="G18" s="177"/>
      <c r="H18" s="177"/>
      <c r="I18" s="177"/>
      <c r="J18" s="177"/>
      <c r="K18" s="177"/>
      <c r="L18" s="89"/>
      <c r="M18" s="99"/>
      <c r="N18" s="99"/>
    </row>
    <row r="19" spans="1:14" ht="14.6" customHeight="1" x14ac:dyDescent="0.4">
      <c r="A19" s="103"/>
      <c r="B19" s="107"/>
      <c r="C19" s="108" t="s">
        <v>193</v>
      </c>
      <c r="D19" s="238"/>
      <c r="E19" s="240"/>
      <c r="F19" s="178" t="s">
        <v>194</v>
      </c>
      <c r="G19" s="179"/>
      <c r="H19" s="179"/>
      <c r="I19" s="179"/>
      <c r="J19" s="179"/>
      <c r="K19" s="179"/>
      <c r="L19" s="89"/>
      <c r="M19" s="99"/>
      <c r="N19" s="99"/>
    </row>
    <row r="20" spans="1:14" ht="6.75" customHeight="1" x14ac:dyDescent="0.4">
      <c r="A20" s="103"/>
      <c r="B20" s="109"/>
      <c r="C20" s="89"/>
      <c r="D20" s="89"/>
      <c r="E20" s="89"/>
      <c r="F20" s="89"/>
      <c r="G20" s="89"/>
      <c r="H20" s="89"/>
      <c r="I20" s="89"/>
      <c r="J20" s="89"/>
      <c r="K20" s="89"/>
      <c r="L20" s="89"/>
      <c r="M20" s="99"/>
      <c r="N20" s="99"/>
    </row>
    <row r="21" spans="1:14" ht="14.6" customHeight="1" x14ac:dyDescent="0.4">
      <c r="A21" s="103" t="s">
        <v>88</v>
      </c>
      <c r="B21" s="104" t="s">
        <v>195</v>
      </c>
      <c r="C21" s="110"/>
      <c r="D21" s="90"/>
      <c r="E21" s="90"/>
      <c r="F21" s="90"/>
      <c r="G21" s="90"/>
      <c r="H21" s="90"/>
      <c r="I21" s="90"/>
      <c r="J21" s="90"/>
      <c r="K21" s="91"/>
      <c r="L21" s="89"/>
      <c r="M21" s="111"/>
      <c r="N21" s="99"/>
    </row>
    <row r="22" spans="1:14" ht="14.6" customHeight="1" x14ac:dyDescent="0.4">
      <c r="A22" s="112"/>
      <c r="B22" s="106"/>
      <c r="C22" s="100" t="s">
        <v>89</v>
      </c>
      <c r="D22" s="268"/>
      <c r="E22" s="239"/>
      <c r="F22" s="240"/>
      <c r="G22" s="212"/>
      <c r="H22" s="212"/>
      <c r="I22" s="212"/>
      <c r="J22" s="212"/>
      <c r="K22" s="165"/>
      <c r="L22" s="89"/>
      <c r="M22" s="99"/>
      <c r="N22" s="99"/>
    </row>
    <row r="23" spans="1:14" ht="14.6" customHeight="1" x14ac:dyDescent="0.4">
      <c r="A23" s="112"/>
      <c r="B23" s="106"/>
      <c r="C23" s="100" t="s">
        <v>90</v>
      </c>
      <c r="D23" s="268"/>
      <c r="E23" s="239"/>
      <c r="F23" s="239"/>
      <c r="G23" s="239"/>
      <c r="H23" s="239"/>
      <c r="I23" s="239"/>
      <c r="J23" s="239"/>
      <c r="K23" s="240"/>
      <c r="L23" s="89"/>
      <c r="M23" s="99"/>
      <c r="N23" s="99"/>
    </row>
    <row r="24" spans="1:14" ht="14.6" customHeight="1" x14ac:dyDescent="0.4">
      <c r="A24" s="112"/>
      <c r="B24" s="106"/>
      <c r="C24" s="100" t="s">
        <v>85</v>
      </c>
      <c r="D24" s="269"/>
      <c r="E24" s="270"/>
      <c r="F24" s="270"/>
      <c r="G24" s="270"/>
      <c r="H24" s="270"/>
      <c r="I24" s="270"/>
      <c r="J24" s="270"/>
      <c r="K24" s="271"/>
      <c r="L24" s="89"/>
      <c r="M24" s="99"/>
      <c r="N24" s="99"/>
    </row>
    <row r="25" spans="1:14" ht="14.6" customHeight="1" x14ac:dyDescent="0.4">
      <c r="A25" s="112"/>
      <c r="B25" s="106"/>
      <c r="C25" s="100"/>
      <c r="D25" s="235"/>
      <c r="E25" s="236"/>
      <c r="F25" s="236"/>
      <c r="G25" s="236"/>
      <c r="H25" s="236"/>
      <c r="I25" s="236"/>
      <c r="J25" s="236"/>
      <c r="K25" s="237"/>
      <c r="L25" s="89"/>
      <c r="M25" s="99"/>
      <c r="N25" s="99"/>
    </row>
    <row r="26" spans="1:14" ht="14.6" customHeight="1" x14ac:dyDescent="0.4">
      <c r="A26" s="112"/>
      <c r="B26" s="106"/>
      <c r="C26" s="100" t="s">
        <v>86</v>
      </c>
      <c r="D26" s="268"/>
      <c r="E26" s="239"/>
      <c r="F26" s="239"/>
      <c r="G26" s="239"/>
      <c r="H26" s="239"/>
      <c r="I26" s="239"/>
      <c r="J26" s="239"/>
      <c r="K26" s="240"/>
      <c r="L26" s="89"/>
      <c r="M26" s="99"/>
      <c r="N26" s="99"/>
    </row>
    <row r="27" spans="1:14" ht="14.6" customHeight="1" x14ac:dyDescent="0.4">
      <c r="A27" s="112"/>
      <c r="B27" s="106"/>
      <c r="C27" s="100" t="s">
        <v>87</v>
      </c>
      <c r="D27" s="238"/>
      <c r="E27" s="239"/>
      <c r="F27" s="239"/>
      <c r="G27" s="239"/>
      <c r="H27" s="239"/>
      <c r="I27" s="239"/>
      <c r="J27" s="239"/>
      <c r="K27" s="240"/>
      <c r="L27" s="89"/>
      <c r="M27" s="99"/>
      <c r="N27" s="99"/>
    </row>
    <row r="28" spans="1:14" ht="14.6" customHeight="1" x14ac:dyDescent="0.4">
      <c r="A28" s="112"/>
      <c r="B28" s="107"/>
      <c r="C28" s="108" t="s">
        <v>92</v>
      </c>
      <c r="D28" s="268"/>
      <c r="E28" s="239"/>
      <c r="F28" s="239"/>
      <c r="G28" s="239"/>
      <c r="H28" s="239"/>
      <c r="I28" s="239"/>
      <c r="J28" s="239"/>
      <c r="K28" s="240"/>
      <c r="L28" s="89"/>
      <c r="M28" s="99"/>
      <c r="N28" s="99"/>
    </row>
    <row r="29" spans="1:14" ht="21.75" customHeight="1" x14ac:dyDescent="0.4">
      <c r="A29" s="113" t="s">
        <v>196</v>
      </c>
      <c r="B29" s="89"/>
      <c r="C29" s="89"/>
      <c r="D29" s="89"/>
      <c r="E29" s="89"/>
      <c r="F29" s="89"/>
      <c r="G29" s="89"/>
      <c r="H29" s="89"/>
      <c r="I29" s="89"/>
      <c r="J29" s="89"/>
      <c r="K29" s="89"/>
      <c r="L29" s="89"/>
      <c r="M29" s="99"/>
      <c r="N29" s="99"/>
    </row>
    <row r="30" spans="1:14" ht="3.75" customHeight="1" x14ac:dyDescent="0.4">
      <c r="A30" s="103"/>
      <c r="B30" s="112"/>
      <c r="C30" s="112"/>
      <c r="D30" s="112"/>
      <c r="E30" s="112"/>
      <c r="F30" s="112"/>
      <c r="G30" s="112"/>
      <c r="H30" s="112"/>
      <c r="I30" s="112"/>
      <c r="J30" s="112"/>
      <c r="K30" s="112"/>
      <c r="L30" s="112"/>
      <c r="M30" s="99"/>
      <c r="N30" s="99"/>
    </row>
    <row r="31" spans="1:14" ht="6" customHeight="1" x14ac:dyDescent="0.4">
      <c r="A31" s="113"/>
      <c r="B31" s="114"/>
      <c r="C31" s="90"/>
      <c r="D31" s="90"/>
      <c r="E31" s="115"/>
      <c r="F31" s="115"/>
      <c r="G31" s="115"/>
      <c r="H31" s="90"/>
      <c r="I31" s="90"/>
      <c r="J31" s="115"/>
      <c r="K31" s="116"/>
      <c r="L31" s="89"/>
      <c r="M31" s="99"/>
      <c r="N31" s="99"/>
    </row>
    <row r="32" spans="1:14" ht="15" customHeight="1" x14ac:dyDescent="0.4">
      <c r="A32" s="103" t="s">
        <v>95</v>
      </c>
      <c r="B32" s="117" t="s">
        <v>197</v>
      </c>
      <c r="C32" s="118"/>
      <c r="D32" s="119" t="s">
        <v>198</v>
      </c>
      <c r="E32" s="89"/>
      <c r="F32" s="89"/>
      <c r="G32" s="102"/>
      <c r="H32" s="102"/>
      <c r="I32" s="102"/>
      <c r="J32" s="102"/>
      <c r="K32" s="120"/>
      <c r="L32" s="89"/>
      <c r="M32" s="99"/>
      <c r="N32" s="99"/>
    </row>
    <row r="33" spans="1:14" ht="15" customHeight="1" x14ac:dyDescent="0.4">
      <c r="A33" s="103"/>
      <c r="B33" s="117"/>
      <c r="C33" s="89" t="s">
        <v>199</v>
      </c>
      <c r="D33" s="95"/>
      <c r="E33" s="96" t="str">
        <f>IF(C34=TRUE,"YES","")</f>
        <v/>
      </c>
      <c r="F33" s="121"/>
      <c r="G33" s="121"/>
      <c r="H33" s="102"/>
      <c r="I33" s="102"/>
      <c r="J33" s="102"/>
      <c r="K33" s="120"/>
      <c r="L33" s="89"/>
      <c r="M33" s="99"/>
      <c r="N33" s="99"/>
    </row>
    <row r="34" spans="1:14" ht="3.75" customHeight="1" x14ac:dyDescent="0.4">
      <c r="A34" s="103"/>
      <c r="B34" s="117"/>
      <c r="C34" s="122" t="b">
        <v>0</v>
      </c>
      <c r="D34" s="118"/>
      <c r="E34" s="101"/>
      <c r="F34" s="102"/>
      <c r="G34" s="102"/>
      <c r="H34" s="102"/>
      <c r="I34" s="102"/>
      <c r="J34" s="102"/>
      <c r="K34" s="120"/>
      <c r="L34" s="89"/>
      <c r="M34" s="99"/>
      <c r="N34" s="99"/>
    </row>
    <row r="35" spans="1:14" ht="15" customHeight="1" x14ac:dyDescent="0.4">
      <c r="A35" s="103"/>
      <c r="B35" s="117"/>
      <c r="C35" s="89" t="s">
        <v>200</v>
      </c>
      <c r="D35" s="95"/>
      <c r="E35" s="96" t="str">
        <f>IF(C36=TRUE,"YES","")</f>
        <v/>
      </c>
      <c r="F35" s="121" t="s">
        <v>201</v>
      </c>
      <c r="G35" s="89"/>
      <c r="H35" s="102"/>
      <c r="I35" s="102"/>
      <c r="J35" s="102"/>
      <c r="K35" s="120"/>
      <c r="L35" s="89"/>
      <c r="M35" s="99"/>
      <c r="N35" s="99"/>
    </row>
    <row r="36" spans="1:14" ht="3.75" customHeight="1" x14ac:dyDescent="0.4">
      <c r="A36" s="103"/>
      <c r="B36" s="117"/>
      <c r="C36" s="122" t="b">
        <v>0</v>
      </c>
      <c r="D36" s="118"/>
      <c r="E36" s="101"/>
      <c r="F36" s="102"/>
      <c r="G36" s="102"/>
      <c r="H36" s="102"/>
      <c r="I36" s="102"/>
      <c r="J36" s="102"/>
      <c r="K36" s="120"/>
      <c r="L36" s="89"/>
      <c r="M36" s="99"/>
      <c r="N36" s="99"/>
    </row>
    <row r="37" spans="1:14" ht="15" customHeight="1" x14ac:dyDescent="0.4">
      <c r="A37" s="103"/>
      <c r="B37" s="117"/>
      <c r="C37" s="89" t="s">
        <v>202</v>
      </c>
      <c r="D37" s="95"/>
      <c r="E37" s="96" t="str">
        <f>IF(C38=TRUE,"YES","")</f>
        <v/>
      </c>
      <c r="F37" s="123"/>
      <c r="G37" s="124" t="s">
        <v>203</v>
      </c>
      <c r="H37" s="326"/>
      <c r="I37" s="239"/>
      <c r="J37" s="240"/>
      <c r="K37" s="120"/>
      <c r="L37" s="89"/>
      <c r="M37" s="99"/>
      <c r="N37" s="99"/>
    </row>
    <row r="38" spans="1:14" ht="7.5" customHeight="1" x14ac:dyDescent="0.4">
      <c r="A38" s="103"/>
      <c r="B38" s="117"/>
      <c r="C38" s="125" t="b">
        <v>0</v>
      </c>
      <c r="D38" s="118"/>
      <c r="E38" s="102"/>
      <c r="F38" s="118"/>
      <c r="G38" s="102"/>
      <c r="H38" s="102"/>
      <c r="I38" s="102"/>
      <c r="J38" s="102"/>
      <c r="K38" s="120"/>
      <c r="L38" s="89"/>
      <c r="M38" s="99"/>
      <c r="N38" s="99"/>
    </row>
    <row r="39" spans="1:14" ht="30" customHeight="1" x14ac:dyDescent="0.4">
      <c r="A39" s="103"/>
      <c r="B39" s="337" t="s">
        <v>204</v>
      </c>
      <c r="C39" s="309"/>
      <c r="D39" s="309"/>
      <c r="E39" s="309"/>
      <c r="F39" s="309"/>
      <c r="G39" s="309"/>
      <c r="H39" s="309"/>
      <c r="I39" s="309"/>
      <c r="J39" s="309"/>
      <c r="K39" s="233"/>
      <c r="L39" s="89"/>
      <c r="M39" s="99"/>
      <c r="N39" s="99"/>
    </row>
    <row r="40" spans="1:14" ht="82.5" customHeight="1" x14ac:dyDescent="0.4">
      <c r="A40" s="103"/>
      <c r="B40" s="324"/>
      <c r="C40" s="239"/>
      <c r="D40" s="239"/>
      <c r="E40" s="239"/>
      <c r="F40" s="239"/>
      <c r="G40" s="239"/>
      <c r="H40" s="239"/>
      <c r="I40" s="239"/>
      <c r="J40" s="239"/>
      <c r="K40" s="240"/>
      <c r="L40" s="89"/>
      <c r="M40" s="343"/>
      <c r="N40" s="309"/>
    </row>
    <row r="41" spans="1:14" ht="6.75" customHeight="1" x14ac:dyDescent="0.4">
      <c r="A41" s="103"/>
      <c r="B41" s="112"/>
      <c r="C41" s="112"/>
      <c r="D41" s="112"/>
      <c r="E41" s="112"/>
      <c r="F41" s="112"/>
      <c r="G41" s="112"/>
      <c r="H41" s="112"/>
      <c r="I41" s="112"/>
      <c r="J41" s="112"/>
      <c r="K41" s="112"/>
      <c r="L41" s="112"/>
      <c r="M41" s="309"/>
      <c r="N41" s="309"/>
    </row>
    <row r="42" spans="1:14" ht="30" customHeight="1" x14ac:dyDescent="0.4">
      <c r="A42" s="316" t="s">
        <v>100</v>
      </c>
      <c r="B42" s="312" t="s">
        <v>205</v>
      </c>
      <c r="C42" s="321"/>
      <c r="D42" s="229"/>
      <c r="E42" s="229"/>
      <c r="F42" s="231" t="s">
        <v>111</v>
      </c>
      <c r="G42" s="312" t="s">
        <v>206</v>
      </c>
      <c r="H42" s="313"/>
      <c r="I42" s="313"/>
      <c r="J42" s="313"/>
      <c r="K42" s="230"/>
      <c r="L42" s="89"/>
      <c r="M42" s="309"/>
      <c r="N42" s="309"/>
    </row>
    <row r="43" spans="1:14" ht="28.5" customHeight="1" x14ac:dyDescent="0.4">
      <c r="A43" s="317"/>
      <c r="B43" s="340"/>
      <c r="C43" s="341"/>
      <c r="D43" s="228"/>
      <c r="E43" s="228"/>
      <c r="F43" s="228"/>
      <c r="G43" s="327"/>
      <c r="H43" s="328"/>
      <c r="I43" s="328"/>
      <c r="J43" s="329"/>
      <c r="K43" s="230"/>
      <c r="L43" s="89"/>
      <c r="M43" s="309"/>
      <c r="N43" s="309"/>
    </row>
    <row r="44" spans="1:14" ht="6" customHeight="1" x14ac:dyDescent="0.4">
      <c r="A44" s="103"/>
      <c r="B44" s="230"/>
      <c r="C44" s="230"/>
      <c r="D44" s="230"/>
      <c r="E44" s="230"/>
      <c r="F44" s="230"/>
      <c r="G44" s="230"/>
      <c r="H44" s="230"/>
      <c r="I44" s="230"/>
      <c r="J44" s="230"/>
      <c r="K44" s="230"/>
      <c r="L44" s="89"/>
      <c r="M44" s="99"/>
      <c r="N44" s="99"/>
    </row>
    <row r="45" spans="1:14" ht="6.75" customHeight="1" x14ac:dyDescent="0.4">
      <c r="A45" s="103"/>
      <c r="B45" s="112"/>
      <c r="C45" s="112"/>
      <c r="D45" s="112"/>
      <c r="E45" s="112"/>
      <c r="F45" s="112"/>
      <c r="G45" s="112"/>
      <c r="H45" s="112"/>
      <c r="I45" s="112"/>
      <c r="J45" s="112"/>
      <c r="K45" s="112"/>
      <c r="L45" s="112"/>
      <c r="M45" s="99"/>
      <c r="N45" s="99"/>
    </row>
    <row r="46" spans="1:14" ht="14.6" customHeight="1" x14ac:dyDescent="0.4">
      <c r="A46" s="214" t="s">
        <v>115</v>
      </c>
      <c r="B46" s="114" t="s">
        <v>207</v>
      </c>
      <c r="C46" s="90"/>
      <c r="D46" s="90"/>
      <c r="E46" s="90"/>
      <c r="F46" s="90"/>
      <c r="G46" s="90"/>
      <c r="H46" s="90"/>
      <c r="I46" s="90"/>
      <c r="J46" s="90"/>
      <c r="K46" s="91"/>
      <c r="L46" s="89"/>
      <c r="M46" s="99"/>
      <c r="N46" s="99"/>
    </row>
    <row r="47" spans="1:14" ht="15" customHeight="1" x14ac:dyDescent="0.4">
      <c r="A47" s="103"/>
      <c r="B47" s="278"/>
      <c r="C47" s="270"/>
      <c r="D47" s="270"/>
      <c r="E47" s="270"/>
      <c r="F47" s="270"/>
      <c r="G47" s="270"/>
      <c r="H47" s="270"/>
      <c r="I47" s="270"/>
      <c r="J47" s="270"/>
      <c r="K47" s="271"/>
      <c r="L47" s="89"/>
      <c r="M47" s="343"/>
      <c r="N47" s="309"/>
    </row>
    <row r="48" spans="1:14" ht="14.6" customHeight="1" x14ac:dyDescent="0.4">
      <c r="A48" s="103"/>
      <c r="B48" s="279"/>
      <c r="C48" s="266"/>
      <c r="D48" s="266"/>
      <c r="E48" s="266"/>
      <c r="F48" s="266"/>
      <c r="G48" s="266"/>
      <c r="H48" s="266"/>
      <c r="I48" s="266"/>
      <c r="J48" s="266"/>
      <c r="K48" s="280"/>
      <c r="L48" s="89"/>
      <c r="M48" s="309"/>
      <c r="N48" s="309"/>
    </row>
    <row r="49" spans="1:14" ht="14.6" customHeight="1" x14ac:dyDescent="0.4">
      <c r="A49" s="103"/>
      <c r="B49" s="279"/>
      <c r="C49" s="266"/>
      <c r="D49" s="266"/>
      <c r="E49" s="266"/>
      <c r="F49" s="266"/>
      <c r="G49" s="266"/>
      <c r="H49" s="266"/>
      <c r="I49" s="266"/>
      <c r="J49" s="266"/>
      <c r="K49" s="280"/>
      <c r="L49" s="89"/>
      <c r="M49" s="215"/>
      <c r="N49" s="215"/>
    </row>
    <row r="50" spans="1:14" ht="14.6" customHeight="1" x14ac:dyDescent="0.4">
      <c r="A50" s="103"/>
      <c r="B50" s="279"/>
      <c r="C50" s="266"/>
      <c r="D50" s="266"/>
      <c r="E50" s="266"/>
      <c r="F50" s="266"/>
      <c r="G50" s="266"/>
      <c r="H50" s="266"/>
      <c r="I50" s="266"/>
      <c r="J50" s="266"/>
      <c r="K50" s="280"/>
      <c r="L50" s="89"/>
      <c r="M50" s="99"/>
      <c r="N50" s="99"/>
    </row>
    <row r="51" spans="1:14" ht="14.6" customHeight="1" x14ac:dyDescent="0.4">
      <c r="A51" s="103"/>
      <c r="B51" s="281"/>
      <c r="C51" s="236"/>
      <c r="D51" s="236"/>
      <c r="E51" s="236"/>
      <c r="F51" s="236"/>
      <c r="G51" s="236"/>
      <c r="H51" s="236"/>
      <c r="I51" s="236"/>
      <c r="J51" s="236"/>
      <c r="K51" s="237"/>
      <c r="L51" s="89"/>
      <c r="M51" s="99"/>
      <c r="N51" s="99"/>
    </row>
    <row r="52" spans="1:14" ht="6.75" customHeight="1" x14ac:dyDescent="0.4">
      <c r="A52" s="103"/>
      <c r="B52" s="112"/>
      <c r="C52" s="112"/>
      <c r="D52" s="112"/>
      <c r="E52" s="112"/>
      <c r="F52" s="112"/>
      <c r="G52" s="112"/>
      <c r="H52" s="112"/>
      <c r="I52" s="112"/>
      <c r="J52" s="112"/>
      <c r="K52" s="112"/>
      <c r="L52" s="112"/>
      <c r="M52" s="99"/>
      <c r="N52" s="99"/>
    </row>
    <row r="53" spans="1:14" ht="12" customHeight="1" x14ac:dyDescent="0.4">
      <c r="A53" s="342" t="s">
        <v>102</v>
      </c>
      <c r="B53" s="253"/>
      <c r="C53" s="318" t="str">
        <f ca="1">'Application Form'!C52</f>
        <v>#1 RECEIVED 30-Jul-2026</v>
      </c>
      <c r="D53" s="131" t="s">
        <v>124</v>
      </c>
      <c r="E53" s="132"/>
      <c r="F53" s="132"/>
      <c r="G53" s="132"/>
      <c r="H53" s="133"/>
      <c r="I53" s="332" t="s">
        <v>125</v>
      </c>
      <c r="J53" s="252"/>
      <c r="K53" s="253"/>
      <c r="L53" s="216"/>
      <c r="M53" s="134"/>
      <c r="N53" s="134"/>
    </row>
    <row r="54" spans="1:14" ht="12" customHeight="1" x14ac:dyDescent="0.4">
      <c r="A54" s="291"/>
      <c r="B54" s="233"/>
      <c r="C54" s="249"/>
      <c r="D54" s="135" t="s">
        <v>126</v>
      </c>
      <c r="E54" s="136"/>
      <c r="F54" s="136"/>
      <c r="G54" s="137"/>
      <c r="H54" s="138" t="s">
        <v>208</v>
      </c>
      <c r="I54" s="257"/>
      <c r="J54" s="258"/>
      <c r="K54" s="259"/>
      <c r="L54" s="216"/>
      <c r="M54" s="134"/>
      <c r="N54" s="134"/>
    </row>
    <row r="55" spans="1:14" ht="12" customHeight="1" x14ac:dyDescent="0.4">
      <c r="A55" s="291"/>
      <c r="B55" s="233"/>
      <c r="C55" s="331" t="s">
        <v>128</v>
      </c>
      <c r="D55" s="135" t="s">
        <v>129</v>
      </c>
      <c r="E55" s="136"/>
      <c r="F55" s="136"/>
      <c r="G55" s="136"/>
      <c r="H55" s="139"/>
      <c r="I55" s="332" t="s">
        <v>130</v>
      </c>
      <c r="J55" s="252"/>
      <c r="K55" s="253"/>
      <c r="L55" s="216"/>
      <c r="M55" s="134"/>
      <c r="N55" s="134"/>
    </row>
    <row r="56" spans="1:14" ht="12" customHeight="1" x14ac:dyDescent="0.4">
      <c r="A56" s="257"/>
      <c r="B56" s="259"/>
      <c r="C56" s="249"/>
      <c r="D56" s="140" t="s">
        <v>209</v>
      </c>
      <c r="E56" s="141"/>
      <c r="F56" s="141"/>
      <c r="G56" s="141"/>
      <c r="H56" s="142"/>
      <c r="I56" s="257"/>
      <c r="J56" s="258"/>
      <c r="K56" s="259"/>
      <c r="L56" s="216"/>
      <c r="M56" s="134"/>
      <c r="N56" s="134"/>
    </row>
    <row r="57" spans="1:14" ht="6.75" customHeight="1" x14ac:dyDescent="0.4">
      <c r="A57" s="112"/>
      <c r="B57" s="216"/>
      <c r="C57" s="216"/>
      <c r="D57" s="216"/>
      <c r="E57" s="216"/>
      <c r="F57" s="216"/>
      <c r="G57" s="216"/>
      <c r="H57" s="216"/>
      <c r="I57" s="216"/>
      <c r="J57" s="216"/>
      <c r="K57" s="216"/>
      <c r="L57" s="216"/>
      <c r="M57" s="134"/>
      <c r="N57" s="134"/>
    </row>
    <row r="58" spans="1:14" ht="6" customHeight="1" x14ac:dyDescent="0.4">
      <c r="A58" s="338" t="s">
        <v>117</v>
      </c>
      <c r="B58" s="315"/>
      <c r="C58" s="252"/>
      <c r="D58" s="252"/>
      <c r="E58" s="252"/>
      <c r="F58" s="252"/>
      <c r="G58" s="115"/>
      <c r="H58" s="90"/>
      <c r="I58" s="93"/>
      <c r="J58" s="115"/>
      <c r="K58" s="116"/>
      <c r="L58" s="89"/>
      <c r="M58" s="134"/>
      <c r="N58" s="134"/>
    </row>
    <row r="59" spans="1:14" ht="15" customHeight="1" x14ac:dyDescent="0.4">
      <c r="A59" s="233"/>
      <c r="B59" s="117" t="s">
        <v>210</v>
      </c>
      <c r="C59" s="102"/>
      <c r="D59" s="102"/>
      <c r="E59" s="102"/>
      <c r="F59" s="102"/>
      <c r="G59" s="102"/>
      <c r="H59" s="120"/>
      <c r="I59" s="95"/>
      <c r="J59" s="96" t="str">
        <f>IF(K59=TRUE,"YES","")</f>
        <v/>
      </c>
      <c r="K59" s="143" t="b">
        <v>0</v>
      </c>
      <c r="L59" s="89"/>
      <c r="M59" s="134"/>
      <c r="N59" s="134"/>
    </row>
    <row r="60" spans="1:14" ht="15" customHeight="1" x14ac:dyDescent="0.4">
      <c r="A60" s="103"/>
      <c r="B60" s="117" t="s">
        <v>211</v>
      </c>
      <c r="C60" s="102"/>
      <c r="D60" s="102"/>
      <c r="E60" s="102"/>
      <c r="F60" s="118"/>
      <c r="G60" s="102"/>
      <c r="H60" s="102"/>
      <c r="I60" s="144" t="s">
        <v>212</v>
      </c>
      <c r="J60" s="145"/>
      <c r="K60" s="120"/>
      <c r="L60" s="89"/>
      <c r="M60" s="134"/>
      <c r="N60" s="134"/>
    </row>
    <row r="61" spans="1:14" ht="30" customHeight="1" x14ac:dyDescent="0.4">
      <c r="A61" s="103"/>
      <c r="B61" s="324"/>
      <c r="C61" s="239"/>
      <c r="D61" s="239"/>
      <c r="E61" s="239"/>
      <c r="F61" s="239"/>
      <c r="G61" s="239"/>
      <c r="H61" s="239"/>
      <c r="I61" s="239"/>
      <c r="J61" s="239"/>
      <c r="K61" s="240"/>
      <c r="L61" s="89"/>
      <c r="M61" s="134"/>
      <c r="N61" s="134"/>
    </row>
    <row r="62" spans="1:14" ht="6.75" customHeight="1" x14ac:dyDescent="0.4">
      <c r="A62" s="103"/>
      <c r="B62" s="112"/>
      <c r="C62" s="112"/>
      <c r="D62" s="112"/>
      <c r="E62" s="112"/>
      <c r="F62" s="112"/>
      <c r="G62" s="112"/>
      <c r="H62" s="112"/>
      <c r="I62" s="112"/>
      <c r="J62" s="112"/>
      <c r="K62" s="112"/>
      <c r="L62" s="112"/>
      <c r="M62" s="134"/>
      <c r="N62" s="134"/>
    </row>
    <row r="63" spans="1:14" ht="6" customHeight="1" x14ac:dyDescent="0.4">
      <c r="A63" s="338" t="s">
        <v>213</v>
      </c>
      <c r="B63" s="315"/>
      <c r="C63" s="252"/>
      <c r="D63" s="252"/>
      <c r="E63" s="252"/>
      <c r="F63" s="252"/>
      <c r="G63" s="115"/>
      <c r="H63" s="90"/>
      <c r="I63" s="93"/>
      <c r="J63" s="115"/>
      <c r="K63" s="116"/>
      <c r="L63" s="89"/>
      <c r="M63" s="134"/>
      <c r="N63" s="134"/>
    </row>
    <row r="64" spans="1:14" ht="15" customHeight="1" x14ac:dyDescent="0.4">
      <c r="A64" s="233"/>
      <c r="B64" s="117" t="s">
        <v>214</v>
      </c>
      <c r="C64" s="102"/>
      <c r="D64" s="102"/>
      <c r="E64" s="102"/>
      <c r="F64" s="102"/>
      <c r="G64" s="102"/>
      <c r="H64" s="120"/>
      <c r="I64" s="95"/>
      <c r="J64" s="96" t="str">
        <f>IF(K64=TRUE,"YES","")</f>
        <v/>
      </c>
      <c r="K64" s="143" t="b">
        <v>0</v>
      </c>
      <c r="L64" s="89"/>
      <c r="M64" s="134"/>
      <c r="N64" s="134"/>
    </row>
    <row r="65" spans="1:14" ht="15" customHeight="1" x14ac:dyDescent="0.4">
      <c r="A65" s="103"/>
      <c r="B65" s="117" t="s">
        <v>215</v>
      </c>
      <c r="C65" s="102"/>
      <c r="D65" s="102"/>
      <c r="E65" s="102"/>
      <c r="F65" s="118"/>
      <c r="G65" s="102"/>
      <c r="H65" s="102"/>
      <c r="I65" s="144" t="s">
        <v>212</v>
      </c>
      <c r="J65" s="145"/>
      <c r="K65" s="120"/>
      <c r="L65" s="89"/>
      <c r="M65" s="134"/>
      <c r="N65" s="134"/>
    </row>
    <row r="66" spans="1:14" ht="15" customHeight="1" x14ac:dyDescent="0.4">
      <c r="A66" s="103"/>
      <c r="B66" s="117" t="s">
        <v>216</v>
      </c>
      <c r="C66" s="102"/>
      <c r="D66" s="102"/>
      <c r="E66" s="102"/>
      <c r="F66" s="118"/>
      <c r="G66" s="102"/>
      <c r="H66" s="102"/>
      <c r="I66" s="119"/>
      <c r="J66" s="102"/>
      <c r="K66" s="120"/>
      <c r="L66" s="89"/>
      <c r="M66" s="134"/>
      <c r="N66" s="134"/>
    </row>
    <row r="67" spans="1:14" ht="30" customHeight="1" x14ac:dyDescent="0.4">
      <c r="A67" s="103"/>
      <c r="B67" s="324"/>
      <c r="C67" s="239"/>
      <c r="D67" s="239"/>
      <c r="E67" s="239"/>
      <c r="F67" s="239"/>
      <c r="G67" s="239"/>
      <c r="H67" s="239"/>
      <c r="I67" s="239"/>
      <c r="J67" s="239"/>
      <c r="K67" s="240"/>
      <c r="L67" s="89"/>
      <c r="M67" s="134"/>
      <c r="N67" s="134"/>
    </row>
    <row r="68" spans="1:14" ht="6.75" customHeight="1" x14ac:dyDescent="0.4">
      <c r="A68" s="103"/>
      <c r="B68" s="112"/>
      <c r="C68" s="112"/>
      <c r="D68" s="112"/>
      <c r="E68" s="112"/>
      <c r="F68" s="112"/>
      <c r="G68" s="112"/>
      <c r="H68" s="112"/>
      <c r="I68" s="112"/>
      <c r="J68" s="112"/>
      <c r="K68" s="112"/>
      <c r="L68" s="112"/>
      <c r="M68" s="134"/>
      <c r="N68" s="134"/>
    </row>
    <row r="69" spans="1:14" ht="6" customHeight="1" x14ac:dyDescent="0.4">
      <c r="A69" s="320" t="s">
        <v>119</v>
      </c>
      <c r="B69" s="315"/>
      <c r="C69" s="252"/>
      <c r="D69" s="252"/>
      <c r="E69" s="252"/>
      <c r="F69" s="252"/>
      <c r="G69" s="115"/>
      <c r="H69" s="93"/>
      <c r="I69" s="93"/>
      <c r="J69" s="115"/>
      <c r="K69" s="116"/>
      <c r="L69" s="89"/>
      <c r="M69" s="134"/>
      <c r="N69" s="134"/>
    </row>
    <row r="70" spans="1:14" ht="30" customHeight="1" x14ac:dyDescent="0.4">
      <c r="A70" s="233"/>
      <c r="B70" s="335" t="s">
        <v>217</v>
      </c>
      <c r="C70" s="309"/>
      <c r="D70" s="309"/>
      <c r="E70" s="309"/>
      <c r="F70" s="309"/>
      <c r="G70" s="126"/>
      <c r="H70" s="310">
        <v>0</v>
      </c>
      <c r="I70" s="240"/>
      <c r="J70" s="112"/>
      <c r="K70" s="127"/>
      <c r="L70" s="89"/>
      <c r="M70" s="134"/>
      <c r="N70" s="134"/>
    </row>
    <row r="71" spans="1:14" ht="6" customHeight="1" x14ac:dyDescent="0.4">
      <c r="A71" s="103"/>
      <c r="B71" s="128"/>
      <c r="C71" s="129"/>
      <c r="D71" s="129"/>
      <c r="E71" s="129"/>
      <c r="F71" s="129"/>
      <c r="G71" s="129"/>
      <c r="H71" s="129"/>
      <c r="I71" s="129"/>
      <c r="J71" s="129"/>
      <c r="K71" s="130"/>
      <c r="L71" s="89"/>
      <c r="M71" s="134"/>
      <c r="N71" s="134"/>
    </row>
    <row r="72" spans="1:14" ht="6.75" customHeight="1" x14ac:dyDescent="0.4">
      <c r="A72" s="103"/>
      <c r="B72" s="112"/>
      <c r="C72" s="112"/>
      <c r="D72" s="112"/>
      <c r="E72" s="112"/>
      <c r="F72" s="112"/>
      <c r="G72" s="112"/>
      <c r="H72" s="112"/>
      <c r="I72" s="112"/>
      <c r="J72" s="112"/>
      <c r="K72" s="112"/>
      <c r="L72" s="112"/>
      <c r="M72" s="134"/>
      <c r="N72" s="134"/>
    </row>
    <row r="73" spans="1:14" ht="6" customHeight="1" x14ac:dyDescent="0.4">
      <c r="A73" s="320" t="s">
        <v>121</v>
      </c>
      <c r="B73" s="315"/>
      <c r="C73" s="252"/>
      <c r="D73" s="252"/>
      <c r="E73" s="252"/>
      <c r="F73" s="252"/>
      <c r="G73" s="115"/>
      <c r="H73" s="93"/>
      <c r="I73" s="93"/>
      <c r="J73" s="115"/>
      <c r="K73" s="116"/>
      <c r="L73" s="89"/>
      <c r="M73" s="134"/>
      <c r="N73" s="134"/>
    </row>
    <row r="74" spans="1:14" ht="30" customHeight="1" x14ac:dyDescent="0.4">
      <c r="A74" s="233"/>
      <c r="B74" s="335" t="s">
        <v>218</v>
      </c>
      <c r="C74" s="309"/>
      <c r="D74" s="309"/>
      <c r="E74" s="309"/>
      <c r="F74" s="309"/>
      <c r="G74" s="126"/>
      <c r="H74" s="310">
        <v>0</v>
      </c>
      <c r="I74" s="240"/>
      <c r="J74" s="112"/>
      <c r="K74" s="127"/>
      <c r="L74" s="89"/>
      <c r="M74" s="293" t="s">
        <v>82</v>
      </c>
      <c r="N74" s="309"/>
    </row>
    <row r="75" spans="1:14" ht="6" customHeight="1" x14ac:dyDescent="0.4">
      <c r="A75" s="103"/>
      <c r="B75" s="128"/>
      <c r="C75" s="129"/>
      <c r="D75" s="129"/>
      <c r="E75" s="129"/>
      <c r="F75" s="129"/>
      <c r="G75" s="129"/>
      <c r="H75" s="129"/>
      <c r="I75" s="129"/>
      <c r="J75" s="129"/>
      <c r="K75" s="130"/>
      <c r="L75" s="89"/>
      <c r="M75" s="309"/>
      <c r="N75" s="309"/>
    </row>
    <row r="76" spans="1:14" ht="6" customHeight="1" x14ac:dyDescent="0.4">
      <c r="A76" s="103"/>
      <c r="B76" s="112"/>
      <c r="C76" s="112"/>
      <c r="D76" s="112"/>
      <c r="E76" s="112"/>
      <c r="F76" s="112"/>
      <c r="G76" s="112"/>
      <c r="H76" s="112"/>
      <c r="I76" s="112"/>
      <c r="J76" s="112"/>
      <c r="K76" s="112"/>
      <c r="L76" s="89"/>
      <c r="M76" s="309"/>
      <c r="N76" s="309"/>
    </row>
    <row r="77" spans="1:14" ht="30" customHeight="1" x14ac:dyDescent="0.4">
      <c r="A77" s="146" t="s">
        <v>132</v>
      </c>
      <c r="B77" s="333" t="s">
        <v>219</v>
      </c>
      <c r="C77" s="309"/>
      <c r="D77" s="309"/>
      <c r="E77" s="309"/>
      <c r="F77" s="309"/>
      <c r="G77" s="309"/>
      <c r="H77" s="309"/>
      <c r="I77" s="309"/>
      <c r="J77" s="309"/>
      <c r="K77" s="309"/>
      <c r="L77" s="89"/>
      <c r="M77" s="309"/>
      <c r="N77" s="309"/>
    </row>
    <row r="78" spans="1:14" ht="12.75" customHeight="1" x14ac:dyDescent="0.4">
      <c r="A78" s="146"/>
      <c r="B78" s="323" t="str">
        <f>"You have indicated that you are submitting "&amp;N83&amp;" document(s) with this Pro Forma"</f>
        <v>You have indicated that you are submitting 0 document(s) with this Pro Forma</v>
      </c>
      <c r="C78" s="309"/>
      <c r="D78" s="311"/>
      <c r="E78" s="309"/>
      <c r="F78" s="216"/>
      <c r="G78" s="216"/>
      <c r="H78" s="216"/>
      <c r="I78" s="216"/>
      <c r="J78" s="325" t="s">
        <v>220</v>
      </c>
      <c r="K78" s="309"/>
      <c r="L78" s="89"/>
      <c r="M78" s="309"/>
      <c r="N78" s="309"/>
    </row>
    <row r="79" spans="1:14" ht="15" customHeight="1" x14ac:dyDescent="0.4">
      <c r="A79" s="146"/>
      <c r="B79" s="309"/>
      <c r="C79" s="309"/>
      <c r="D79" s="311" t="s">
        <v>221</v>
      </c>
      <c r="E79" s="309"/>
      <c r="F79" s="147"/>
      <c r="G79" s="311" t="s">
        <v>222</v>
      </c>
      <c r="H79" s="309"/>
      <c r="I79" s="89"/>
      <c r="J79" s="311" t="s">
        <v>223</v>
      </c>
      <c r="K79" s="309"/>
      <c r="L79" s="89"/>
      <c r="M79" s="309"/>
      <c r="N79" s="309"/>
    </row>
    <row r="80" spans="1:14" ht="14.25" customHeight="1" x14ac:dyDescent="0.4">
      <c r="A80" s="146"/>
      <c r="B80" s="89"/>
      <c r="C80" s="148" t="s">
        <v>224</v>
      </c>
      <c r="D80" s="149"/>
      <c r="E80" s="150"/>
      <c r="F80" s="148"/>
      <c r="G80" s="149"/>
      <c r="H80" s="151"/>
      <c r="I80" s="148"/>
      <c r="J80" s="89"/>
      <c r="K80" s="89"/>
      <c r="L80" s="89"/>
      <c r="M80" s="309"/>
      <c r="N80" s="309"/>
    </row>
    <row r="81" spans="1:14" ht="15" customHeight="1" x14ac:dyDescent="0.4">
      <c r="A81" s="103"/>
      <c r="B81" s="314" t="s">
        <v>225</v>
      </c>
      <c r="C81" s="309"/>
      <c r="D81" s="95"/>
      <c r="E81" s="96" t="str">
        <f>IF(F81=TRUE,"YES","")</f>
        <v/>
      </c>
      <c r="F81" s="152" t="b">
        <v>0</v>
      </c>
      <c r="G81" s="95"/>
      <c r="H81" s="96" t="str">
        <f>IF(I81=TRUE,"YES","")</f>
        <v>YES</v>
      </c>
      <c r="I81" s="152" t="b">
        <v>1</v>
      </c>
      <c r="J81" s="95"/>
      <c r="K81" s="96" t="str">
        <f>IF(L81=TRUE,"YES","")</f>
        <v/>
      </c>
      <c r="L81" s="122" t="b">
        <v>0</v>
      </c>
      <c r="M81" s="309"/>
      <c r="N81" s="309"/>
    </row>
    <row r="82" spans="1:14" ht="6" customHeight="1" x14ac:dyDescent="0.4">
      <c r="A82" s="103"/>
      <c r="B82" s="112"/>
      <c r="C82" s="112"/>
      <c r="D82" s="112"/>
      <c r="E82" s="112"/>
      <c r="F82" s="153"/>
      <c r="G82" s="112"/>
      <c r="H82" s="112"/>
      <c r="I82" s="153"/>
      <c r="J82" s="112"/>
      <c r="K82" s="112"/>
      <c r="L82" s="154"/>
      <c r="M82" s="134"/>
      <c r="N82" s="134"/>
    </row>
    <row r="83" spans="1:14" ht="15" customHeight="1" x14ac:dyDescent="0.4">
      <c r="A83" s="103"/>
      <c r="B83" s="314" t="s">
        <v>226</v>
      </c>
      <c r="C83" s="309"/>
      <c r="D83" s="95"/>
      <c r="E83" s="96" t="str">
        <f>IF(F83=TRUE,"YES","")</f>
        <v/>
      </c>
      <c r="F83" s="152" t="b">
        <v>0</v>
      </c>
      <c r="G83" s="95"/>
      <c r="H83" s="96" t="str">
        <f>IF(I83=TRUE,"YES","")</f>
        <v>YES</v>
      </c>
      <c r="I83" s="152" t="b">
        <v>1</v>
      </c>
      <c r="J83" s="95"/>
      <c r="K83" s="96" t="str">
        <f>IF(L83=TRUE,"YES","")</f>
        <v/>
      </c>
      <c r="L83" s="122" t="b">
        <v>0</v>
      </c>
      <c r="M83" s="134"/>
      <c r="N83" s="155">
        <f>COUNTIF(F81:F97,TRUE)</f>
        <v>0</v>
      </c>
    </row>
    <row r="84" spans="1:14" ht="6" customHeight="1" x14ac:dyDescent="0.4">
      <c r="A84" s="103"/>
      <c r="B84" s="112"/>
      <c r="C84" s="112"/>
      <c r="D84" s="112"/>
      <c r="E84" s="112"/>
      <c r="F84" s="153"/>
      <c r="G84" s="112"/>
      <c r="H84" s="112"/>
      <c r="I84" s="153"/>
      <c r="J84" s="112"/>
      <c r="K84" s="112"/>
      <c r="L84" s="154"/>
      <c r="M84" s="134"/>
      <c r="N84" s="134"/>
    </row>
    <row r="85" spans="1:14" ht="15" customHeight="1" x14ac:dyDescent="0.4">
      <c r="A85" s="103"/>
      <c r="B85" s="314" t="s">
        <v>227</v>
      </c>
      <c r="C85" s="309"/>
      <c r="D85" s="95"/>
      <c r="E85" s="96" t="str">
        <f>IF(F85=TRUE,"YES","")</f>
        <v/>
      </c>
      <c r="F85" s="152" t="b">
        <v>0</v>
      </c>
      <c r="G85" s="95"/>
      <c r="H85" s="96" t="str">
        <f>IF(I85=TRUE,"YES","")</f>
        <v>YES</v>
      </c>
      <c r="I85" s="152" t="b">
        <v>1</v>
      </c>
      <c r="J85" s="95"/>
      <c r="K85" s="96" t="str">
        <f>IF(L85=TRUE,"YES","")</f>
        <v/>
      </c>
      <c r="L85" s="122" t="b">
        <v>0</v>
      </c>
      <c r="M85" s="134"/>
      <c r="N85" s="134"/>
    </row>
    <row r="86" spans="1:14" ht="6" customHeight="1" x14ac:dyDescent="0.4">
      <c r="A86" s="103"/>
      <c r="B86" s="112"/>
      <c r="C86" s="112"/>
      <c r="D86" s="112"/>
      <c r="E86" s="112"/>
      <c r="F86" s="153"/>
      <c r="G86" s="112"/>
      <c r="H86" s="112"/>
      <c r="I86" s="153"/>
      <c r="J86" s="112"/>
      <c r="K86" s="112"/>
      <c r="L86" s="154"/>
      <c r="M86" s="134"/>
      <c r="N86" s="134"/>
    </row>
    <row r="87" spans="1:14" ht="15" customHeight="1" x14ac:dyDescent="0.4">
      <c r="A87" s="103"/>
      <c r="B87" s="314" t="s">
        <v>228</v>
      </c>
      <c r="C87" s="309"/>
      <c r="D87" s="95"/>
      <c r="E87" s="96" t="str">
        <f>IF(F87=TRUE,"YES","")</f>
        <v/>
      </c>
      <c r="F87" s="152" t="b">
        <v>0</v>
      </c>
      <c r="G87" s="95"/>
      <c r="H87" s="96" t="str">
        <f>IF(I87=TRUE,"YES","")</f>
        <v>YES</v>
      </c>
      <c r="I87" s="152" t="b">
        <v>1</v>
      </c>
      <c r="J87" s="95"/>
      <c r="K87" s="96" t="str">
        <f>IF(L87=TRUE,"YES","")</f>
        <v/>
      </c>
      <c r="L87" s="122" t="b">
        <v>0</v>
      </c>
      <c r="M87" s="134"/>
      <c r="N87" s="134"/>
    </row>
    <row r="88" spans="1:14" ht="6" customHeight="1" x14ac:dyDescent="0.4">
      <c r="A88" s="103"/>
      <c r="B88" s="112"/>
      <c r="C88" s="112"/>
      <c r="D88" s="112"/>
      <c r="E88" s="112"/>
      <c r="F88" s="153"/>
      <c r="G88" s="112"/>
      <c r="H88" s="112"/>
      <c r="I88" s="153"/>
      <c r="J88" s="112"/>
      <c r="K88" s="112"/>
      <c r="L88" s="154"/>
      <c r="M88" s="134"/>
      <c r="N88" s="134"/>
    </row>
    <row r="89" spans="1:14" ht="15" customHeight="1" x14ac:dyDescent="0.4">
      <c r="A89" s="103"/>
      <c r="B89" s="314" t="s">
        <v>229</v>
      </c>
      <c r="C89" s="309"/>
      <c r="D89" s="95"/>
      <c r="E89" s="96" t="str">
        <f>IF(F89=TRUE,"YES","")</f>
        <v/>
      </c>
      <c r="F89" s="152" t="b">
        <v>0</v>
      </c>
      <c r="G89" s="95"/>
      <c r="H89" s="96" t="str">
        <f>IF(I89=TRUE,"YES","")</f>
        <v>YES</v>
      </c>
      <c r="I89" s="152" t="b">
        <v>1</v>
      </c>
      <c r="J89" s="95"/>
      <c r="K89" s="96" t="str">
        <f>IF(L89=TRUE,"YES","")</f>
        <v/>
      </c>
      <c r="L89" s="122" t="b">
        <v>0</v>
      </c>
      <c r="M89" s="134"/>
      <c r="N89" s="134"/>
    </row>
    <row r="90" spans="1:14" ht="6" customHeight="1" x14ac:dyDescent="0.4">
      <c r="A90" s="103"/>
      <c r="B90" s="112"/>
      <c r="C90" s="112"/>
      <c r="D90" s="112"/>
      <c r="E90" s="112"/>
      <c r="F90" s="153"/>
      <c r="G90" s="112"/>
      <c r="H90" s="112"/>
      <c r="I90" s="153"/>
      <c r="J90" s="112"/>
      <c r="K90" s="112"/>
      <c r="L90" s="154"/>
      <c r="M90" s="134"/>
      <c r="N90" s="134"/>
    </row>
    <row r="91" spans="1:14" ht="15" customHeight="1" x14ac:dyDescent="0.4">
      <c r="A91" s="103"/>
      <c r="B91" s="314" t="s">
        <v>230</v>
      </c>
      <c r="C91" s="309"/>
      <c r="D91" s="95"/>
      <c r="E91" s="96" t="str">
        <f>IF(F91=TRUE,"YES","")</f>
        <v/>
      </c>
      <c r="F91" s="152" t="b">
        <v>0</v>
      </c>
      <c r="G91" s="95"/>
      <c r="H91" s="96" t="str">
        <f>IF(I91=TRUE,"YES","")</f>
        <v>YES</v>
      </c>
      <c r="I91" s="152" t="b">
        <v>1</v>
      </c>
      <c r="J91" s="95"/>
      <c r="K91" s="96" t="str">
        <f>IF(L91=TRUE,"YES","")</f>
        <v/>
      </c>
      <c r="L91" s="122" t="b">
        <v>0</v>
      </c>
      <c r="M91" s="134"/>
      <c r="N91" s="134"/>
    </row>
    <row r="92" spans="1:14" ht="6" customHeight="1" x14ac:dyDescent="0.4">
      <c r="A92" s="103"/>
      <c r="B92" s="112"/>
      <c r="C92" s="112"/>
      <c r="D92" s="112"/>
      <c r="E92" s="112"/>
      <c r="F92" s="153"/>
      <c r="G92" s="112"/>
      <c r="H92" s="112"/>
      <c r="I92" s="153"/>
      <c r="J92" s="112"/>
      <c r="K92" s="112"/>
      <c r="L92" s="154"/>
      <c r="M92" s="134"/>
      <c r="N92" s="134"/>
    </row>
    <row r="93" spans="1:14" ht="15" customHeight="1" x14ac:dyDescent="0.4">
      <c r="A93" s="103"/>
      <c r="B93" s="314" t="s">
        <v>231</v>
      </c>
      <c r="C93" s="309"/>
      <c r="D93" s="95"/>
      <c r="E93" s="96" t="str">
        <f>IF(F93=TRUE,"YES","")</f>
        <v/>
      </c>
      <c r="F93" s="152" t="b">
        <v>0</v>
      </c>
      <c r="G93" s="95"/>
      <c r="H93" s="96" t="str">
        <f>IF(I93=TRUE,"YES","")</f>
        <v>YES</v>
      </c>
      <c r="I93" s="152" t="b">
        <v>1</v>
      </c>
      <c r="J93" s="95"/>
      <c r="K93" s="96" t="str">
        <f>IF(L93=TRUE,"YES","")</f>
        <v/>
      </c>
      <c r="L93" s="122" t="b">
        <v>0</v>
      </c>
      <c r="M93" s="134"/>
      <c r="N93" s="134"/>
    </row>
    <row r="94" spans="1:14" ht="6" customHeight="1" x14ac:dyDescent="0.4">
      <c r="A94" s="103"/>
      <c r="B94" s="112"/>
      <c r="C94" s="112"/>
      <c r="D94" s="112"/>
      <c r="E94" s="112"/>
      <c r="F94" s="153"/>
      <c r="G94" s="112"/>
      <c r="H94" s="112"/>
      <c r="I94" s="153"/>
      <c r="J94" s="112"/>
      <c r="K94" s="112"/>
      <c r="L94" s="154"/>
      <c r="M94" s="134"/>
      <c r="N94" s="134"/>
    </row>
    <row r="95" spans="1:14" ht="15" customHeight="1" x14ac:dyDescent="0.4">
      <c r="A95" s="103"/>
      <c r="B95" s="314" t="s">
        <v>232</v>
      </c>
      <c r="C95" s="309"/>
      <c r="D95" s="95"/>
      <c r="E95" s="96" t="str">
        <f>IF(F95=TRUE,"YES","")</f>
        <v/>
      </c>
      <c r="F95" s="152" t="b">
        <v>0</v>
      </c>
      <c r="G95" s="95"/>
      <c r="H95" s="96" t="str">
        <f>IF(I95=TRUE,"YES","")</f>
        <v>YES</v>
      </c>
      <c r="I95" s="152" t="b">
        <v>1</v>
      </c>
      <c r="J95" s="95"/>
      <c r="K95" s="96" t="str">
        <f>IF(L95=TRUE,"YES","")</f>
        <v/>
      </c>
      <c r="L95" s="122" t="b">
        <v>0</v>
      </c>
      <c r="M95" s="134"/>
      <c r="N95" s="134"/>
    </row>
    <row r="96" spans="1:14" ht="6" customHeight="1" x14ac:dyDescent="0.4">
      <c r="A96" s="103"/>
      <c r="B96" s="112"/>
      <c r="C96" s="112"/>
      <c r="D96" s="112"/>
      <c r="E96" s="112"/>
      <c r="F96" s="153"/>
      <c r="G96" s="112"/>
      <c r="H96" s="112"/>
      <c r="I96" s="153"/>
      <c r="J96" s="112"/>
      <c r="K96" s="112"/>
      <c r="L96" s="154"/>
      <c r="M96" s="134"/>
      <c r="N96" s="134"/>
    </row>
    <row r="97" spans="1:14" ht="15" customHeight="1" x14ac:dyDescent="0.4">
      <c r="A97" s="103"/>
      <c r="B97" s="314" t="s">
        <v>233</v>
      </c>
      <c r="C97" s="309"/>
      <c r="D97" s="95"/>
      <c r="E97" s="96" t="str">
        <f>IF(F97=TRUE,"YES","")</f>
        <v/>
      </c>
      <c r="F97" s="152" t="b">
        <v>0</v>
      </c>
      <c r="G97" s="95"/>
      <c r="H97" s="96" t="str">
        <f>IF(I97=TRUE,"YES","")</f>
        <v>YES</v>
      </c>
      <c r="I97" s="152" t="b">
        <v>1</v>
      </c>
      <c r="J97" s="95"/>
      <c r="K97" s="96" t="str">
        <f>IF(L97=TRUE,"YES","")</f>
        <v/>
      </c>
      <c r="L97" s="122" t="b">
        <v>0</v>
      </c>
      <c r="M97" s="134"/>
      <c r="N97" s="134"/>
    </row>
    <row r="98" spans="1:14" ht="15" customHeight="1" x14ac:dyDescent="0.4">
      <c r="A98" s="103"/>
      <c r="B98" s="156" t="s">
        <v>234</v>
      </c>
      <c r="C98" s="112"/>
      <c r="D98" s="112"/>
      <c r="E98" s="112"/>
      <c r="F98" s="112"/>
      <c r="G98" s="112"/>
      <c r="H98" s="112"/>
      <c r="I98" s="112"/>
      <c r="J98" s="112"/>
      <c r="K98" s="112"/>
      <c r="L98" s="89"/>
      <c r="M98" s="134"/>
      <c r="N98" s="134"/>
    </row>
    <row r="99" spans="1:14" ht="6" customHeight="1" x14ac:dyDescent="0.4">
      <c r="A99" s="103"/>
      <c r="B99" s="112"/>
      <c r="C99" s="112"/>
      <c r="D99" s="112"/>
      <c r="E99" s="112"/>
      <c r="F99" s="112"/>
      <c r="G99" s="112"/>
      <c r="H99" s="112"/>
      <c r="I99" s="112"/>
      <c r="J99" s="112"/>
      <c r="K99" s="112"/>
      <c r="L99" s="89"/>
      <c r="M99" s="134"/>
      <c r="N99" s="134"/>
    </row>
    <row r="100" spans="1:14" ht="14.6" customHeight="1" x14ac:dyDescent="0.4">
      <c r="A100" s="214"/>
      <c r="B100" s="114" t="s">
        <v>235</v>
      </c>
      <c r="C100" s="90"/>
      <c r="D100" s="90"/>
      <c r="E100" s="90"/>
      <c r="F100" s="90"/>
      <c r="G100" s="90"/>
      <c r="H100" s="90"/>
      <c r="I100" s="90"/>
      <c r="J100" s="90"/>
      <c r="K100" s="91"/>
      <c r="L100" s="89"/>
      <c r="M100" s="134"/>
      <c r="N100" s="134"/>
    </row>
    <row r="101" spans="1:14" ht="11.25" customHeight="1" x14ac:dyDescent="0.4">
      <c r="A101" s="103"/>
      <c r="B101" s="278"/>
      <c r="C101" s="270"/>
      <c r="D101" s="270"/>
      <c r="E101" s="270"/>
      <c r="F101" s="270"/>
      <c r="G101" s="270"/>
      <c r="H101" s="270"/>
      <c r="I101" s="270"/>
      <c r="J101" s="270"/>
      <c r="K101" s="271"/>
      <c r="L101" s="89"/>
      <c r="M101" s="134"/>
      <c r="N101" s="134"/>
    </row>
    <row r="102" spans="1:14" ht="11.25" customHeight="1" x14ac:dyDescent="0.4">
      <c r="A102" s="103"/>
      <c r="B102" s="279"/>
      <c r="C102" s="266"/>
      <c r="D102" s="266"/>
      <c r="E102" s="266"/>
      <c r="F102" s="266"/>
      <c r="G102" s="266"/>
      <c r="H102" s="266"/>
      <c r="I102" s="266"/>
      <c r="J102" s="266"/>
      <c r="K102" s="280"/>
      <c r="L102" s="89"/>
      <c r="M102" s="134"/>
      <c r="N102" s="134"/>
    </row>
    <row r="103" spans="1:14" ht="11.25" customHeight="1" x14ac:dyDescent="0.4">
      <c r="A103" s="103"/>
      <c r="B103" s="279"/>
      <c r="C103" s="266"/>
      <c r="D103" s="266"/>
      <c r="E103" s="266"/>
      <c r="F103" s="266"/>
      <c r="G103" s="266"/>
      <c r="H103" s="266"/>
      <c r="I103" s="266"/>
      <c r="J103" s="266"/>
      <c r="K103" s="280"/>
      <c r="L103" s="89"/>
      <c r="M103" s="134"/>
      <c r="N103" s="134"/>
    </row>
    <row r="104" spans="1:14" ht="11.25" customHeight="1" x14ac:dyDescent="0.4">
      <c r="A104" s="103"/>
      <c r="B104" s="281"/>
      <c r="C104" s="236"/>
      <c r="D104" s="236"/>
      <c r="E104" s="236"/>
      <c r="F104" s="236"/>
      <c r="G104" s="236"/>
      <c r="H104" s="236"/>
      <c r="I104" s="236"/>
      <c r="J104" s="236"/>
      <c r="K104" s="237"/>
      <c r="L104" s="89"/>
      <c r="M104" s="134"/>
      <c r="N104" s="134"/>
    </row>
    <row r="105" spans="1:14" ht="13.5" customHeight="1" x14ac:dyDescent="0.4">
      <c r="A105" s="103"/>
      <c r="B105" s="112"/>
      <c r="C105" s="112"/>
      <c r="D105" s="112"/>
      <c r="E105" s="112"/>
      <c r="F105" s="112"/>
      <c r="G105" s="112"/>
      <c r="H105" s="112"/>
      <c r="I105" s="112"/>
      <c r="J105" s="112"/>
      <c r="K105" s="112"/>
      <c r="L105" s="112"/>
      <c r="M105" s="134"/>
      <c r="N105" s="134"/>
    </row>
    <row r="106" spans="1:14" ht="14.6" customHeight="1" x14ac:dyDescent="0.4">
      <c r="A106" s="214" t="s">
        <v>136</v>
      </c>
      <c r="B106" s="114" t="s">
        <v>236</v>
      </c>
      <c r="C106" s="90"/>
      <c r="D106" s="90"/>
      <c r="E106" s="90"/>
      <c r="F106" s="90"/>
      <c r="G106" s="90"/>
      <c r="H106" s="90"/>
      <c r="I106" s="90"/>
      <c r="J106" s="90"/>
      <c r="K106" s="91"/>
      <c r="L106" s="89"/>
      <c r="M106" s="134"/>
      <c r="N106" s="134"/>
    </row>
    <row r="107" spans="1:14" ht="15" customHeight="1" x14ac:dyDescent="0.4">
      <c r="A107" s="103"/>
      <c r="B107" s="278"/>
      <c r="C107" s="270"/>
      <c r="D107" s="270"/>
      <c r="E107" s="270"/>
      <c r="F107" s="270"/>
      <c r="G107" s="270"/>
      <c r="H107" s="270"/>
      <c r="I107" s="270"/>
      <c r="J107" s="270"/>
      <c r="K107" s="271"/>
      <c r="L107" s="89"/>
      <c r="M107" s="134"/>
      <c r="N107" s="134"/>
    </row>
    <row r="108" spans="1:14" ht="14.6" customHeight="1" x14ac:dyDescent="0.4">
      <c r="A108" s="103"/>
      <c r="B108" s="279"/>
      <c r="C108" s="266"/>
      <c r="D108" s="266"/>
      <c r="E108" s="266"/>
      <c r="F108" s="266"/>
      <c r="G108" s="266"/>
      <c r="H108" s="266"/>
      <c r="I108" s="266"/>
      <c r="J108" s="266"/>
      <c r="K108" s="280"/>
      <c r="L108" s="89"/>
      <c r="M108" s="134"/>
      <c r="N108" s="134"/>
    </row>
    <row r="109" spans="1:14" ht="14.6" customHeight="1" x14ac:dyDescent="0.4">
      <c r="A109" s="103"/>
      <c r="B109" s="279"/>
      <c r="C109" s="266"/>
      <c r="D109" s="266"/>
      <c r="E109" s="266"/>
      <c r="F109" s="266"/>
      <c r="G109" s="266"/>
      <c r="H109" s="266"/>
      <c r="I109" s="266"/>
      <c r="J109" s="266"/>
      <c r="K109" s="280"/>
      <c r="L109" s="89"/>
      <c r="M109" s="134"/>
      <c r="N109" s="134"/>
    </row>
    <row r="110" spans="1:14" ht="14.6" customHeight="1" x14ac:dyDescent="0.4">
      <c r="A110" s="103"/>
      <c r="B110" s="279"/>
      <c r="C110" s="266"/>
      <c r="D110" s="266"/>
      <c r="E110" s="266"/>
      <c r="F110" s="266"/>
      <c r="G110" s="266"/>
      <c r="H110" s="266"/>
      <c r="I110" s="266"/>
      <c r="J110" s="266"/>
      <c r="K110" s="280"/>
      <c r="L110" s="89"/>
      <c r="M110" s="134"/>
      <c r="N110" s="134"/>
    </row>
    <row r="111" spans="1:14" ht="14.6" customHeight="1" x14ac:dyDescent="0.4">
      <c r="A111" s="103"/>
      <c r="B111" s="279"/>
      <c r="C111" s="266"/>
      <c r="D111" s="266"/>
      <c r="E111" s="266"/>
      <c r="F111" s="266"/>
      <c r="G111" s="266"/>
      <c r="H111" s="266"/>
      <c r="I111" s="266"/>
      <c r="J111" s="266"/>
      <c r="K111" s="280"/>
      <c r="L111" s="89"/>
      <c r="M111" s="134"/>
      <c r="N111" s="134"/>
    </row>
    <row r="112" spans="1:14" ht="14.6" customHeight="1" x14ac:dyDescent="0.4">
      <c r="A112" s="103"/>
      <c r="B112" s="281"/>
      <c r="C112" s="236"/>
      <c r="D112" s="236"/>
      <c r="E112" s="236"/>
      <c r="F112" s="236"/>
      <c r="G112" s="236"/>
      <c r="H112" s="236"/>
      <c r="I112" s="236"/>
      <c r="J112" s="236"/>
      <c r="K112" s="237"/>
      <c r="L112" s="89"/>
      <c r="M112" s="134"/>
      <c r="N112" s="134"/>
    </row>
    <row r="113" spans="1:14" ht="6" customHeight="1" x14ac:dyDescent="0.4">
      <c r="A113" s="103"/>
      <c r="B113" s="112"/>
      <c r="C113" s="112"/>
      <c r="D113" s="112"/>
      <c r="E113" s="112"/>
      <c r="F113" s="112"/>
      <c r="G113" s="112"/>
      <c r="H113" s="112"/>
      <c r="I113" s="112"/>
      <c r="J113" s="112"/>
      <c r="K113" s="112"/>
      <c r="L113" s="89"/>
      <c r="M113" s="134"/>
      <c r="N113" s="134"/>
    </row>
    <row r="114" spans="1:14" ht="14.6" customHeight="1" x14ac:dyDescent="0.4">
      <c r="A114" s="214" t="s">
        <v>140</v>
      </c>
      <c r="B114" s="114" t="s">
        <v>237</v>
      </c>
      <c r="C114" s="90"/>
      <c r="D114" s="90"/>
      <c r="E114" s="90"/>
      <c r="F114" s="90"/>
      <c r="G114" s="90"/>
      <c r="H114" s="90"/>
      <c r="I114" s="90"/>
      <c r="J114" s="90"/>
      <c r="K114" s="91"/>
      <c r="L114" s="89"/>
      <c r="M114" s="134"/>
      <c r="N114" s="134"/>
    </row>
    <row r="115" spans="1:14" ht="12.75" customHeight="1" x14ac:dyDescent="0.4">
      <c r="A115" s="103"/>
      <c r="B115" s="278"/>
      <c r="C115" s="270"/>
      <c r="D115" s="270"/>
      <c r="E115" s="270"/>
      <c r="F115" s="270"/>
      <c r="G115" s="270"/>
      <c r="H115" s="270"/>
      <c r="I115" s="270"/>
      <c r="J115" s="270"/>
      <c r="K115" s="271"/>
      <c r="L115" s="89"/>
      <c r="M115" s="134"/>
      <c r="N115" s="134"/>
    </row>
    <row r="116" spans="1:14" ht="12.75" customHeight="1" x14ac:dyDescent="0.4">
      <c r="A116" s="103"/>
      <c r="B116" s="279"/>
      <c r="C116" s="266"/>
      <c r="D116" s="266"/>
      <c r="E116" s="266"/>
      <c r="F116" s="266"/>
      <c r="G116" s="266"/>
      <c r="H116" s="266"/>
      <c r="I116" s="266"/>
      <c r="J116" s="266"/>
      <c r="K116" s="280"/>
      <c r="L116" s="89"/>
      <c r="M116" s="134"/>
      <c r="N116" s="134"/>
    </row>
    <row r="117" spans="1:14" ht="12.75" customHeight="1" x14ac:dyDescent="0.4">
      <c r="A117" s="103"/>
      <c r="B117" s="279"/>
      <c r="C117" s="266"/>
      <c r="D117" s="266"/>
      <c r="E117" s="266"/>
      <c r="F117" s="266"/>
      <c r="G117" s="266"/>
      <c r="H117" s="266"/>
      <c r="I117" s="266"/>
      <c r="J117" s="266"/>
      <c r="K117" s="280"/>
      <c r="L117" s="89"/>
      <c r="M117" s="134"/>
      <c r="N117" s="134"/>
    </row>
    <row r="118" spans="1:14" ht="12.75" customHeight="1" x14ac:dyDescent="0.4">
      <c r="A118" s="103"/>
      <c r="B118" s="279"/>
      <c r="C118" s="266"/>
      <c r="D118" s="266"/>
      <c r="E118" s="266"/>
      <c r="F118" s="266"/>
      <c r="G118" s="266"/>
      <c r="H118" s="266"/>
      <c r="I118" s="266"/>
      <c r="J118" s="266"/>
      <c r="K118" s="280"/>
      <c r="L118" s="89"/>
      <c r="M118" s="134"/>
      <c r="N118" s="134"/>
    </row>
    <row r="119" spans="1:14" ht="12.75" customHeight="1" x14ac:dyDescent="0.4">
      <c r="A119" s="103"/>
      <c r="B119" s="279"/>
      <c r="C119" s="266"/>
      <c r="D119" s="266"/>
      <c r="E119" s="266"/>
      <c r="F119" s="266"/>
      <c r="G119" s="266"/>
      <c r="H119" s="266"/>
      <c r="I119" s="266"/>
      <c r="J119" s="266"/>
      <c r="K119" s="280"/>
      <c r="L119" s="89"/>
      <c r="M119" s="134"/>
      <c r="N119" s="134"/>
    </row>
    <row r="120" spans="1:14" ht="12.75" customHeight="1" x14ac:dyDescent="0.4">
      <c r="A120" s="103"/>
      <c r="B120" s="279"/>
      <c r="C120" s="266"/>
      <c r="D120" s="266"/>
      <c r="E120" s="266"/>
      <c r="F120" s="266"/>
      <c r="G120" s="266"/>
      <c r="H120" s="266"/>
      <c r="I120" s="266"/>
      <c r="J120" s="266"/>
      <c r="K120" s="280"/>
      <c r="L120" s="89"/>
      <c r="M120" s="134"/>
      <c r="N120" s="134"/>
    </row>
    <row r="121" spans="1:14" ht="12.75" customHeight="1" x14ac:dyDescent="0.4">
      <c r="A121" s="103"/>
      <c r="B121" s="281"/>
      <c r="C121" s="236"/>
      <c r="D121" s="236"/>
      <c r="E121" s="236"/>
      <c r="F121" s="236"/>
      <c r="G121" s="236"/>
      <c r="H121" s="236"/>
      <c r="I121" s="236"/>
      <c r="J121" s="236"/>
      <c r="K121" s="237"/>
      <c r="L121" s="89"/>
      <c r="M121" s="134"/>
      <c r="N121" s="134"/>
    </row>
    <row r="122" spans="1:14" ht="6" customHeight="1" x14ac:dyDescent="0.4">
      <c r="A122" s="103"/>
      <c r="B122" s="112"/>
      <c r="C122" s="112"/>
      <c r="D122" s="112"/>
      <c r="E122" s="112"/>
      <c r="F122" s="112"/>
      <c r="G122" s="112"/>
      <c r="H122" s="112"/>
      <c r="I122" s="112"/>
      <c r="J122" s="112"/>
      <c r="K122" s="112"/>
      <c r="L122" s="89"/>
      <c r="M122" s="134"/>
      <c r="N122" s="134"/>
    </row>
    <row r="123" spans="1:14" ht="9" customHeight="1" x14ac:dyDescent="0.4">
      <c r="A123" s="146"/>
      <c r="B123" s="112"/>
      <c r="C123" s="112"/>
      <c r="D123" s="112"/>
      <c r="E123" s="112"/>
      <c r="F123" s="112"/>
      <c r="G123" s="112"/>
      <c r="H123" s="112"/>
      <c r="I123" s="157" t="s">
        <v>238</v>
      </c>
      <c r="J123" s="112"/>
      <c r="K123" s="112"/>
      <c r="L123" s="112"/>
      <c r="M123" s="99"/>
      <c r="N123" s="99"/>
    </row>
    <row r="124" spans="1:14" ht="14.6" customHeight="1" x14ac:dyDescent="0.4">
      <c r="A124" s="146" t="s">
        <v>177</v>
      </c>
      <c r="B124" s="89" t="s">
        <v>239</v>
      </c>
      <c r="C124" s="89"/>
      <c r="D124" s="322"/>
      <c r="E124" s="270"/>
      <c r="F124" s="270"/>
      <c r="G124" s="271"/>
      <c r="H124" s="89"/>
      <c r="I124" s="299">
        <f>'Application Form'!I105:J105</f>
        <v>0</v>
      </c>
      <c r="J124" s="240"/>
      <c r="K124" s="89" t="s">
        <v>179</v>
      </c>
      <c r="L124" s="89"/>
      <c r="M124" s="99"/>
      <c r="N124" s="99"/>
    </row>
    <row r="125" spans="1:14" ht="14.6" customHeight="1" x14ac:dyDescent="0.4">
      <c r="A125" s="112"/>
      <c r="B125" s="89"/>
      <c r="C125" s="89"/>
      <c r="D125" s="281"/>
      <c r="E125" s="236"/>
      <c r="F125" s="236"/>
      <c r="G125" s="237"/>
      <c r="H125" s="330" t="s">
        <v>181</v>
      </c>
      <c r="I125" s="266"/>
      <c r="J125" s="266"/>
      <c r="K125" s="266"/>
      <c r="L125" s="89"/>
      <c r="M125" s="99"/>
      <c r="N125" s="99"/>
    </row>
    <row r="126" spans="1:14" ht="28.5" customHeight="1" x14ac:dyDescent="0.4">
      <c r="A126" s="308" t="s">
        <v>240</v>
      </c>
      <c r="B126" s="309"/>
      <c r="C126" s="309"/>
      <c r="D126" s="309"/>
      <c r="E126" s="309"/>
      <c r="F126" s="309"/>
      <c r="G126" s="309"/>
      <c r="H126" s="309"/>
      <c r="I126" s="309"/>
      <c r="J126" s="309"/>
      <c r="K126" s="309"/>
      <c r="L126" s="309"/>
      <c r="M126" s="99"/>
      <c r="N126" s="99"/>
    </row>
    <row r="127" spans="1:14" ht="45" customHeight="1" x14ac:dyDescent="0.4">
      <c r="A127" s="334" t="s">
        <v>241</v>
      </c>
      <c r="B127" s="252"/>
      <c r="C127" s="252"/>
      <c r="D127" s="252"/>
      <c r="E127" s="252"/>
      <c r="F127" s="252"/>
      <c r="G127" s="252"/>
      <c r="H127" s="252"/>
      <c r="I127" s="252"/>
      <c r="J127" s="252"/>
      <c r="K127" s="252"/>
      <c r="L127" s="89"/>
      <c r="M127" s="99"/>
      <c r="N127" s="99"/>
    </row>
    <row r="128" spans="1:14" ht="3.75" customHeight="1" x14ac:dyDescent="0.4">
      <c r="A128" s="112"/>
      <c r="B128" s="89"/>
      <c r="C128" s="89"/>
      <c r="D128" s="89"/>
      <c r="E128" s="89"/>
      <c r="F128" s="89"/>
      <c r="G128" s="89"/>
      <c r="H128" s="89"/>
      <c r="I128" s="89"/>
      <c r="J128" s="89"/>
      <c r="K128" s="89"/>
      <c r="L128" s="89"/>
      <c r="M128" s="99"/>
      <c r="N128" s="99"/>
    </row>
    <row r="129" spans="1:14" ht="14.6" hidden="1" customHeight="1" x14ac:dyDescent="0.4">
      <c r="A129" s="112"/>
      <c r="B129" s="89"/>
      <c r="C129" s="89"/>
      <c r="D129" s="89"/>
      <c r="E129" s="89"/>
      <c r="F129" s="89"/>
      <c r="G129" s="89"/>
      <c r="H129" s="89"/>
      <c r="I129" s="89"/>
      <c r="J129" s="89"/>
      <c r="K129" s="89"/>
      <c r="L129" s="89"/>
      <c r="M129" s="89"/>
      <c r="N129" s="89"/>
    </row>
    <row r="130" spans="1:14" ht="14.6" hidden="1" customHeight="1" x14ac:dyDescent="0.4">
      <c r="A130" s="112"/>
      <c r="B130" s="89"/>
      <c r="C130" s="89"/>
      <c r="D130" s="89"/>
      <c r="E130" s="89"/>
      <c r="F130" s="89"/>
      <c r="G130" s="89"/>
      <c r="H130" s="89"/>
      <c r="I130" s="89"/>
      <c r="J130" s="89"/>
      <c r="K130" s="89"/>
      <c r="L130" s="89"/>
      <c r="M130" s="89"/>
      <c r="N130" s="89"/>
    </row>
    <row r="131" spans="1:14" ht="14.6" hidden="1" customHeight="1" x14ac:dyDescent="0.4">
      <c r="A131" s="112"/>
      <c r="B131" s="89"/>
      <c r="C131" s="89"/>
      <c r="D131" s="89"/>
      <c r="E131" s="89"/>
      <c r="F131" s="89"/>
      <c r="G131" s="89"/>
      <c r="H131" s="89"/>
      <c r="I131" s="89"/>
      <c r="J131" s="89"/>
      <c r="K131" s="89"/>
      <c r="L131" s="89"/>
      <c r="M131" s="89"/>
      <c r="N131" s="89"/>
    </row>
    <row r="132" spans="1:14" ht="14.6" hidden="1" customHeight="1" x14ac:dyDescent="0.4">
      <c r="A132" s="112"/>
      <c r="B132" s="89"/>
      <c r="C132" s="89"/>
      <c r="D132" s="89"/>
      <c r="E132" s="89"/>
      <c r="F132" s="89"/>
      <c r="G132" s="89"/>
      <c r="H132" s="89"/>
      <c r="I132" s="89"/>
      <c r="J132" s="89"/>
      <c r="K132" s="89"/>
      <c r="L132" s="89"/>
      <c r="M132" s="89"/>
      <c r="N132" s="89"/>
    </row>
    <row r="133" spans="1:14" ht="14.6" hidden="1" customHeight="1" x14ac:dyDescent="0.4">
      <c r="A133" s="112"/>
      <c r="B133" s="89"/>
      <c r="C133" s="89"/>
      <c r="D133" s="89"/>
      <c r="E133" s="89"/>
      <c r="F133" s="89"/>
      <c r="G133" s="89"/>
      <c r="H133" s="89"/>
      <c r="I133" s="89"/>
      <c r="J133" s="89"/>
      <c r="K133" s="89"/>
      <c r="L133" s="89"/>
      <c r="M133" s="89"/>
      <c r="N133" s="89"/>
    </row>
    <row r="134" spans="1:14" ht="14.6" hidden="1" customHeight="1" x14ac:dyDescent="0.4">
      <c r="A134" s="112"/>
      <c r="B134" s="89"/>
      <c r="C134" s="89"/>
      <c r="D134" s="89"/>
      <c r="E134" s="89"/>
      <c r="F134" s="89"/>
      <c r="G134" s="89"/>
      <c r="H134" s="89"/>
      <c r="I134" s="89"/>
      <c r="J134" s="89"/>
      <c r="K134" s="89"/>
      <c r="L134" s="89"/>
      <c r="M134" s="89"/>
      <c r="N134" s="89"/>
    </row>
    <row r="135" spans="1:14" ht="14.6" hidden="1" customHeight="1" x14ac:dyDescent="0.4">
      <c r="A135" s="112"/>
      <c r="B135" s="89"/>
      <c r="C135" s="89"/>
      <c r="D135" s="89"/>
      <c r="E135" s="89"/>
      <c r="F135" s="89"/>
      <c r="G135" s="89"/>
      <c r="H135" s="89"/>
      <c r="I135" s="89"/>
      <c r="J135" s="89"/>
      <c r="K135" s="89"/>
      <c r="L135" s="89"/>
      <c r="M135" s="89"/>
      <c r="N135" s="89"/>
    </row>
    <row r="136" spans="1:14" ht="14.6" hidden="1" customHeight="1" x14ac:dyDescent="0.4">
      <c r="A136" s="112"/>
      <c r="B136" s="89"/>
      <c r="C136" s="89"/>
      <c r="D136" s="89"/>
      <c r="E136" s="89"/>
      <c r="F136" s="89"/>
      <c r="G136" s="89"/>
      <c r="H136" s="89"/>
      <c r="I136" s="89"/>
      <c r="J136" s="89"/>
      <c r="K136" s="89"/>
      <c r="L136" s="89"/>
      <c r="M136" s="89"/>
      <c r="N136" s="89"/>
    </row>
    <row r="137" spans="1:14" ht="14.6" hidden="1" customHeight="1" x14ac:dyDescent="0.4">
      <c r="A137" s="112"/>
      <c r="B137" s="89"/>
      <c r="C137" s="89"/>
      <c r="D137" s="89"/>
      <c r="E137" s="89"/>
      <c r="F137" s="89"/>
      <c r="G137" s="89"/>
      <c r="H137" s="89"/>
      <c r="I137" s="89"/>
      <c r="J137" s="89"/>
      <c r="K137" s="89"/>
      <c r="L137" s="89"/>
      <c r="M137" s="89"/>
      <c r="N137" s="89"/>
    </row>
    <row r="138" spans="1:14" ht="14.6" hidden="1" customHeight="1" x14ac:dyDescent="0.4">
      <c r="A138" s="112"/>
      <c r="B138" s="89"/>
      <c r="C138" s="89"/>
      <c r="D138" s="89"/>
      <c r="E138" s="89"/>
      <c r="F138" s="89"/>
      <c r="G138" s="89"/>
      <c r="H138" s="89"/>
      <c r="I138" s="89"/>
      <c r="J138" s="89"/>
      <c r="K138" s="89"/>
      <c r="L138" s="89"/>
      <c r="M138" s="89"/>
      <c r="N138" s="89"/>
    </row>
    <row r="139" spans="1:14" ht="14.6" hidden="1" customHeight="1" x14ac:dyDescent="0.4">
      <c r="A139" s="112"/>
      <c r="B139" s="89"/>
      <c r="C139" s="89"/>
      <c r="D139" s="89"/>
      <c r="E139" s="89"/>
      <c r="F139" s="89"/>
      <c r="G139" s="89"/>
      <c r="H139" s="89"/>
      <c r="I139" s="89"/>
      <c r="J139" s="89"/>
      <c r="K139" s="89"/>
      <c r="L139" s="89"/>
      <c r="M139" s="89"/>
      <c r="N139" s="89"/>
    </row>
    <row r="140" spans="1:14" ht="14.6" hidden="1" customHeight="1" x14ac:dyDescent="0.4">
      <c r="A140" s="112"/>
      <c r="B140" s="89"/>
      <c r="C140" s="89"/>
      <c r="D140" s="89"/>
      <c r="E140" s="89"/>
      <c r="F140" s="89"/>
      <c r="G140" s="89"/>
      <c r="H140" s="89"/>
      <c r="I140" s="89"/>
      <c r="J140" s="89"/>
      <c r="K140" s="89"/>
      <c r="L140" s="89"/>
      <c r="M140" s="89"/>
      <c r="N140" s="89"/>
    </row>
    <row r="141" spans="1:14" ht="14.6" hidden="1" customHeight="1" x14ac:dyDescent="0.4">
      <c r="A141" s="112"/>
      <c r="B141" s="89"/>
      <c r="C141" s="89"/>
      <c r="D141" s="89"/>
      <c r="E141" s="89"/>
      <c r="F141" s="89"/>
      <c r="G141" s="89"/>
      <c r="H141" s="89"/>
      <c r="I141" s="89"/>
      <c r="J141" s="89"/>
      <c r="K141" s="89"/>
      <c r="L141" s="89"/>
      <c r="M141" s="89"/>
      <c r="N141" s="89"/>
    </row>
    <row r="142" spans="1:14" ht="14.6" hidden="1" customHeight="1" x14ac:dyDescent="0.4">
      <c r="A142" s="112"/>
      <c r="B142" s="89"/>
      <c r="C142" s="89"/>
      <c r="D142" s="89"/>
      <c r="E142" s="89"/>
      <c r="F142" s="89"/>
      <c r="G142" s="89"/>
      <c r="H142" s="89"/>
      <c r="I142" s="89"/>
      <c r="J142" s="89"/>
      <c r="K142" s="89"/>
      <c r="L142" s="89"/>
      <c r="M142" s="89"/>
      <c r="N142" s="89"/>
    </row>
    <row r="143" spans="1:14" ht="14.6" hidden="1" customHeight="1" x14ac:dyDescent="0.4">
      <c r="A143" s="112"/>
      <c r="B143" s="89"/>
      <c r="C143" s="89"/>
      <c r="D143" s="89"/>
      <c r="E143" s="89"/>
      <c r="F143" s="89"/>
      <c r="G143" s="89"/>
      <c r="H143" s="89"/>
      <c r="I143" s="89"/>
      <c r="J143" s="89"/>
      <c r="K143" s="89"/>
      <c r="L143" s="89"/>
      <c r="M143" s="89"/>
      <c r="N143" s="89"/>
    </row>
    <row r="144" spans="1:14" ht="14.6" hidden="1" customHeight="1" x14ac:dyDescent="0.4">
      <c r="A144" s="112"/>
      <c r="B144" s="89"/>
      <c r="C144" s="89"/>
      <c r="D144" s="89"/>
      <c r="E144" s="89"/>
      <c r="F144" s="89"/>
      <c r="G144" s="89"/>
      <c r="H144" s="89"/>
      <c r="I144" s="89"/>
      <c r="J144" s="89"/>
      <c r="K144" s="89"/>
      <c r="L144" s="89"/>
      <c r="M144" s="89"/>
      <c r="N144" s="89"/>
    </row>
    <row r="145" spans="1:14" ht="14.6" hidden="1" customHeight="1" x14ac:dyDescent="0.4">
      <c r="A145" s="112"/>
      <c r="B145" s="89"/>
      <c r="C145" s="89"/>
      <c r="D145" s="89"/>
      <c r="E145" s="89"/>
      <c r="F145" s="89"/>
      <c r="G145" s="89"/>
      <c r="H145" s="89"/>
      <c r="I145" s="89"/>
      <c r="J145" s="89"/>
      <c r="K145" s="89"/>
      <c r="L145" s="89"/>
      <c r="M145" s="89"/>
      <c r="N145" s="89"/>
    </row>
    <row r="146" spans="1:14" ht="14.6" hidden="1" customHeight="1" x14ac:dyDescent="0.4">
      <c r="A146" s="112"/>
      <c r="B146" s="89"/>
      <c r="C146" s="89"/>
      <c r="D146" s="89"/>
      <c r="E146" s="89"/>
      <c r="F146" s="89"/>
      <c r="G146" s="89"/>
      <c r="H146" s="89"/>
      <c r="I146" s="89"/>
      <c r="J146" s="89"/>
      <c r="K146" s="89"/>
      <c r="L146" s="89"/>
      <c r="M146" s="89"/>
      <c r="N146" s="89"/>
    </row>
    <row r="147" spans="1:14" ht="14.6" hidden="1" customHeight="1" x14ac:dyDescent="0.4">
      <c r="A147" s="112"/>
      <c r="B147" s="89"/>
      <c r="C147" s="89"/>
      <c r="D147" s="89"/>
      <c r="E147" s="89"/>
      <c r="F147" s="89"/>
      <c r="G147" s="89"/>
      <c r="H147" s="89"/>
      <c r="I147" s="89"/>
      <c r="J147" s="89"/>
      <c r="K147" s="89"/>
      <c r="L147" s="89"/>
      <c r="M147" s="89"/>
      <c r="N147" s="89"/>
    </row>
    <row r="148" spans="1:14" ht="14.6" hidden="1" customHeight="1" x14ac:dyDescent="0.4">
      <c r="A148" s="112"/>
      <c r="B148" s="89"/>
      <c r="C148" s="89"/>
      <c r="D148" s="89"/>
      <c r="E148" s="89"/>
      <c r="F148" s="89"/>
      <c r="G148" s="89"/>
      <c r="H148" s="89"/>
      <c r="I148" s="89"/>
      <c r="J148" s="89"/>
      <c r="K148" s="89"/>
      <c r="L148" s="89"/>
      <c r="M148" s="89"/>
      <c r="N148" s="89"/>
    </row>
    <row r="149" spans="1:14" ht="14.6" hidden="1" customHeight="1" x14ac:dyDescent="0.4">
      <c r="A149" s="112"/>
      <c r="B149" s="89"/>
      <c r="C149" s="89"/>
      <c r="D149" s="89"/>
      <c r="E149" s="89"/>
      <c r="F149" s="89"/>
      <c r="G149" s="89"/>
      <c r="H149" s="89"/>
      <c r="I149" s="89"/>
      <c r="J149" s="89"/>
      <c r="K149" s="89"/>
      <c r="L149" s="89"/>
      <c r="M149" s="89"/>
      <c r="N149" s="89"/>
    </row>
    <row r="150" spans="1:14" ht="14.6" hidden="1" customHeight="1" x14ac:dyDescent="0.4">
      <c r="A150" s="112"/>
      <c r="B150" s="89"/>
      <c r="C150" s="89"/>
      <c r="D150" s="89"/>
      <c r="E150" s="89"/>
      <c r="F150" s="89"/>
      <c r="G150" s="89"/>
      <c r="H150" s="89"/>
      <c r="I150" s="89"/>
      <c r="J150" s="89"/>
      <c r="K150" s="89"/>
      <c r="L150" s="89"/>
      <c r="M150" s="89"/>
      <c r="N150" s="89"/>
    </row>
    <row r="151" spans="1:14" ht="14.6" hidden="1" customHeight="1" x14ac:dyDescent="0.4">
      <c r="A151" s="112"/>
      <c r="B151" s="89"/>
      <c r="C151" s="89"/>
      <c r="D151" s="89"/>
      <c r="E151" s="89"/>
      <c r="F151" s="89"/>
      <c r="G151" s="89"/>
      <c r="H151" s="89"/>
      <c r="I151" s="89"/>
      <c r="J151" s="89"/>
      <c r="K151" s="89"/>
      <c r="L151" s="89"/>
      <c r="M151" s="89"/>
      <c r="N151" s="89"/>
    </row>
    <row r="152" spans="1:14" ht="14.6" hidden="1" customHeight="1" x14ac:dyDescent="0.4">
      <c r="A152" s="112"/>
      <c r="B152" s="89"/>
      <c r="C152" s="89"/>
      <c r="D152" s="89"/>
      <c r="E152" s="89"/>
      <c r="F152" s="89"/>
      <c r="G152" s="89"/>
      <c r="H152" s="89"/>
      <c r="I152" s="89"/>
      <c r="J152" s="89"/>
      <c r="K152" s="89"/>
      <c r="L152" s="89"/>
      <c r="M152" s="89"/>
      <c r="N152" s="89"/>
    </row>
    <row r="153" spans="1:14" ht="14.6" hidden="1" customHeight="1" x14ac:dyDescent="0.4">
      <c r="A153" s="112"/>
      <c r="B153" s="89"/>
      <c r="C153" s="89"/>
      <c r="D153" s="89"/>
      <c r="E153" s="89"/>
      <c r="F153" s="89"/>
      <c r="G153" s="89"/>
      <c r="H153" s="89"/>
      <c r="I153" s="89"/>
      <c r="J153" s="89"/>
      <c r="K153" s="89"/>
      <c r="L153" s="89"/>
      <c r="M153" s="89"/>
      <c r="N153" s="89"/>
    </row>
    <row r="154" spans="1:14" ht="14.6" hidden="1" customHeight="1" x14ac:dyDescent="0.4">
      <c r="A154" s="112"/>
      <c r="B154" s="89"/>
      <c r="C154" s="89"/>
      <c r="D154" s="89"/>
      <c r="E154" s="89"/>
      <c r="F154" s="89"/>
      <c r="G154" s="89"/>
      <c r="H154" s="89"/>
      <c r="I154" s="89"/>
      <c r="J154" s="89"/>
      <c r="K154" s="89"/>
      <c r="L154" s="89"/>
      <c r="M154" s="89"/>
      <c r="N154" s="89"/>
    </row>
    <row r="155" spans="1:14" ht="14.6" hidden="1" customHeight="1" x14ac:dyDescent="0.4">
      <c r="A155" s="112"/>
      <c r="B155" s="89"/>
      <c r="C155" s="89"/>
      <c r="D155" s="89"/>
      <c r="E155" s="89"/>
      <c r="F155" s="89"/>
      <c r="G155" s="89"/>
      <c r="H155" s="89"/>
      <c r="I155" s="89"/>
      <c r="J155" s="89"/>
      <c r="K155" s="89"/>
      <c r="L155" s="89"/>
      <c r="M155" s="89"/>
      <c r="N155" s="89"/>
    </row>
    <row r="156" spans="1:14" ht="14.6" hidden="1" customHeight="1" x14ac:dyDescent="0.4">
      <c r="A156" s="112"/>
      <c r="B156" s="89"/>
      <c r="C156" s="89"/>
      <c r="D156" s="89"/>
      <c r="E156" s="89"/>
      <c r="F156" s="89"/>
      <c r="G156" s="89"/>
      <c r="H156" s="89"/>
      <c r="I156" s="89"/>
      <c r="J156" s="89"/>
      <c r="K156" s="89"/>
      <c r="L156" s="89"/>
      <c r="M156" s="89"/>
      <c r="N156" s="89"/>
    </row>
    <row r="157" spans="1:14" ht="14.6" hidden="1" customHeight="1" x14ac:dyDescent="0.4">
      <c r="A157" s="112"/>
      <c r="B157" s="89"/>
      <c r="C157" s="89"/>
      <c r="D157" s="89"/>
      <c r="E157" s="89"/>
      <c r="F157" s="89"/>
      <c r="G157" s="89"/>
      <c r="H157" s="89"/>
      <c r="I157" s="89"/>
      <c r="J157" s="89"/>
      <c r="K157" s="89"/>
      <c r="L157" s="89"/>
      <c r="M157" s="89"/>
      <c r="N157" s="89"/>
    </row>
    <row r="158" spans="1:14" ht="14.6" hidden="1" customHeight="1" x14ac:dyDescent="0.4">
      <c r="A158" s="112"/>
      <c r="B158" s="89"/>
      <c r="C158" s="89"/>
      <c r="D158" s="89"/>
      <c r="E158" s="89"/>
      <c r="F158" s="89"/>
      <c r="G158" s="89"/>
      <c r="H158" s="89"/>
      <c r="I158" s="89"/>
      <c r="J158" s="89"/>
      <c r="K158" s="89"/>
      <c r="L158" s="89"/>
      <c r="M158" s="89"/>
      <c r="N158" s="89"/>
    </row>
    <row r="159" spans="1:14" ht="14.6" hidden="1" customHeight="1" x14ac:dyDescent="0.4">
      <c r="A159" s="112"/>
      <c r="B159" s="89"/>
      <c r="C159" s="89"/>
      <c r="D159" s="89"/>
      <c r="E159" s="89"/>
      <c r="F159" s="89"/>
      <c r="G159" s="89"/>
      <c r="H159" s="89"/>
      <c r="I159" s="89"/>
      <c r="J159" s="89"/>
      <c r="K159" s="89"/>
      <c r="L159" s="89"/>
      <c r="M159" s="89"/>
      <c r="N159" s="89"/>
    </row>
    <row r="160" spans="1:14" ht="14.6" hidden="1" customHeight="1" x14ac:dyDescent="0.4">
      <c r="A160" s="112"/>
      <c r="B160" s="89"/>
      <c r="C160" s="89"/>
      <c r="D160" s="89"/>
      <c r="E160" s="89"/>
      <c r="F160" s="89"/>
      <c r="G160" s="89"/>
      <c r="H160" s="89"/>
      <c r="I160" s="89"/>
      <c r="J160" s="89"/>
      <c r="K160" s="89"/>
      <c r="L160" s="89"/>
      <c r="M160" s="89"/>
      <c r="N160" s="89"/>
    </row>
    <row r="161" spans="1:14" ht="14.6" hidden="1" customHeight="1" x14ac:dyDescent="0.4">
      <c r="A161" s="112"/>
      <c r="B161" s="89"/>
      <c r="C161" s="89"/>
      <c r="D161" s="89"/>
      <c r="E161" s="89"/>
      <c r="F161" s="89"/>
      <c r="G161" s="89"/>
      <c r="H161" s="89"/>
      <c r="I161" s="89"/>
      <c r="J161" s="89"/>
      <c r="K161" s="89"/>
      <c r="L161" s="89"/>
      <c r="M161" s="89"/>
      <c r="N161" s="89"/>
    </row>
    <row r="162" spans="1:14" ht="14.6" hidden="1" customHeight="1" x14ac:dyDescent="0.4">
      <c r="A162" s="112"/>
      <c r="B162" s="89"/>
      <c r="C162" s="89"/>
      <c r="D162" s="89"/>
      <c r="E162" s="89"/>
      <c r="F162" s="89"/>
      <c r="G162" s="89"/>
      <c r="H162" s="89"/>
      <c r="I162" s="89"/>
      <c r="J162" s="89"/>
      <c r="K162" s="89"/>
      <c r="L162" s="89"/>
      <c r="M162" s="89"/>
      <c r="N162" s="89"/>
    </row>
    <row r="163" spans="1:14" ht="14.6" hidden="1" customHeight="1" x14ac:dyDescent="0.4">
      <c r="A163" s="112"/>
      <c r="B163" s="89"/>
      <c r="C163" s="89"/>
      <c r="D163" s="89"/>
      <c r="E163" s="89"/>
      <c r="F163" s="89"/>
      <c r="G163" s="89"/>
      <c r="H163" s="89"/>
      <c r="I163" s="89"/>
      <c r="J163" s="89"/>
      <c r="K163" s="89"/>
      <c r="L163" s="89"/>
      <c r="M163" s="89"/>
      <c r="N163" s="89"/>
    </row>
    <row r="164" spans="1:14" ht="14.6" hidden="1" customHeight="1" x14ac:dyDescent="0.4">
      <c r="A164" s="112"/>
      <c r="B164" s="89"/>
      <c r="C164" s="89"/>
      <c r="D164" s="89"/>
      <c r="E164" s="89"/>
      <c r="F164" s="89"/>
      <c r="G164" s="89"/>
      <c r="H164" s="89"/>
      <c r="I164" s="89"/>
      <c r="J164" s="89"/>
      <c r="K164" s="89"/>
      <c r="L164" s="89"/>
      <c r="M164" s="89"/>
      <c r="N164" s="89"/>
    </row>
    <row r="165" spans="1:14" ht="14.6" hidden="1" customHeight="1" x14ac:dyDescent="0.4">
      <c r="A165" s="112"/>
      <c r="B165" s="89"/>
      <c r="C165" s="89"/>
      <c r="D165" s="89"/>
      <c r="E165" s="89"/>
      <c r="F165" s="89"/>
      <c r="G165" s="89"/>
      <c r="H165" s="89"/>
      <c r="I165" s="89"/>
      <c r="J165" s="89"/>
      <c r="K165" s="89"/>
      <c r="L165" s="89"/>
      <c r="M165" s="89"/>
      <c r="N165" s="89"/>
    </row>
    <row r="166" spans="1:14" ht="14.6" hidden="1" customHeight="1" x14ac:dyDescent="0.4">
      <c r="A166" s="112"/>
      <c r="B166" s="89"/>
      <c r="C166" s="89"/>
      <c r="D166" s="89"/>
      <c r="E166" s="89"/>
      <c r="F166" s="89"/>
      <c r="G166" s="89"/>
      <c r="H166" s="89"/>
      <c r="I166" s="89"/>
      <c r="J166" s="89"/>
      <c r="K166" s="89"/>
      <c r="L166" s="89"/>
      <c r="M166" s="89"/>
      <c r="N166" s="89"/>
    </row>
    <row r="167" spans="1:14" ht="14.6" hidden="1" customHeight="1" x14ac:dyDescent="0.4">
      <c r="A167" s="112"/>
      <c r="B167" s="89"/>
      <c r="C167" s="89"/>
      <c r="D167" s="89"/>
      <c r="E167" s="89"/>
      <c r="F167" s="89"/>
      <c r="G167" s="89"/>
      <c r="H167" s="89"/>
      <c r="I167" s="89"/>
      <c r="J167" s="89"/>
      <c r="K167" s="89"/>
      <c r="L167" s="89"/>
      <c r="M167" s="89"/>
      <c r="N167" s="89"/>
    </row>
    <row r="168" spans="1:14" ht="14.6" hidden="1" customHeight="1" x14ac:dyDescent="0.4">
      <c r="A168" s="112"/>
      <c r="B168" s="89"/>
      <c r="C168" s="89"/>
      <c r="D168" s="89"/>
      <c r="E168" s="89"/>
      <c r="F168" s="89"/>
      <c r="G168" s="89"/>
      <c r="H168" s="89"/>
      <c r="I168" s="89"/>
      <c r="J168" s="89"/>
      <c r="K168" s="89"/>
      <c r="L168" s="89"/>
      <c r="M168" s="89"/>
      <c r="N168" s="89"/>
    </row>
    <row r="169" spans="1:14" ht="14.6" hidden="1" customHeight="1" x14ac:dyDescent="0.4">
      <c r="A169" s="112"/>
      <c r="B169" s="89"/>
      <c r="C169" s="89"/>
      <c r="D169" s="89"/>
      <c r="E169" s="89"/>
      <c r="F169" s="89"/>
      <c r="G169" s="89"/>
      <c r="H169" s="89"/>
      <c r="I169" s="89"/>
      <c r="J169" s="89"/>
      <c r="K169" s="89"/>
      <c r="L169" s="89"/>
      <c r="M169" s="89"/>
      <c r="N169" s="89"/>
    </row>
    <row r="170" spans="1:14" ht="14.6" hidden="1" customHeight="1" x14ac:dyDescent="0.4">
      <c r="A170" s="112"/>
      <c r="B170" s="89"/>
      <c r="C170" s="89"/>
      <c r="D170" s="89"/>
      <c r="E170" s="89"/>
      <c r="F170" s="89"/>
      <c r="G170" s="89"/>
      <c r="H170" s="89"/>
      <c r="I170" s="89"/>
      <c r="J170" s="89"/>
      <c r="K170" s="89"/>
      <c r="L170" s="89"/>
      <c r="M170" s="89"/>
      <c r="N170" s="89"/>
    </row>
    <row r="171" spans="1:14" ht="14.6" hidden="1" customHeight="1" x14ac:dyDescent="0.4">
      <c r="A171" s="112"/>
      <c r="B171" s="89"/>
      <c r="C171" s="89"/>
      <c r="D171" s="89"/>
      <c r="E171" s="89"/>
      <c r="F171" s="89"/>
      <c r="G171" s="89"/>
      <c r="H171" s="89"/>
      <c r="I171" s="89"/>
      <c r="J171" s="89"/>
      <c r="K171" s="89"/>
      <c r="L171" s="89"/>
      <c r="M171" s="89"/>
      <c r="N171" s="89"/>
    </row>
    <row r="172" spans="1:14" ht="14.6" hidden="1" customHeight="1" x14ac:dyDescent="0.4">
      <c r="A172" s="112"/>
      <c r="B172" s="89"/>
      <c r="C172" s="89"/>
      <c r="D172" s="89"/>
      <c r="E172" s="89"/>
      <c r="F172" s="89"/>
      <c r="G172" s="89"/>
      <c r="H172" s="89"/>
      <c r="I172" s="89"/>
      <c r="J172" s="89"/>
      <c r="K172" s="89"/>
      <c r="L172" s="89"/>
      <c r="M172" s="89"/>
      <c r="N172" s="89"/>
    </row>
    <row r="173" spans="1:14" ht="14.6" hidden="1" customHeight="1" x14ac:dyDescent="0.4">
      <c r="A173" s="112"/>
      <c r="B173" s="89"/>
      <c r="C173" s="89"/>
      <c r="D173" s="89"/>
      <c r="E173" s="89"/>
      <c r="F173" s="89"/>
      <c r="G173" s="89"/>
      <c r="H173" s="89"/>
      <c r="I173" s="89"/>
      <c r="J173" s="89"/>
      <c r="K173" s="89"/>
      <c r="L173" s="89"/>
      <c r="M173" s="89"/>
      <c r="N173" s="89"/>
    </row>
    <row r="174" spans="1:14" ht="14.6" hidden="1" customHeight="1" x14ac:dyDescent="0.4">
      <c r="A174" s="112"/>
      <c r="B174" s="89"/>
      <c r="C174" s="89"/>
      <c r="D174" s="89"/>
      <c r="E174" s="89"/>
      <c r="F174" s="89"/>
      <c r="G174" s="89"/>
      <c r="H174" s="89"/>
      <c r="I174" s="89"/>
      <c r="J174" s="89"/>
      <c r="K174" s="89"/>
      <c r="L174" s="89"/>
      <c r="M174" s="89"/>
      <c r="N174" s="89"/>
    </row>
    <row r="175" spans="1:14" ht="14.6" hidden="1" customHeight="1" x14ac:dyDescent="0.4">
      <c r="A175" s="112"/>
      <c r="B175" s="89"/>
      <c r="C175" s="89"/>
      <c r="D175" s="89"/>
      <c r="E175" s="89"/>
      <c r="F175" s="89"/>
      <c r="G175" s="89"/>
      <c r="H175" s="89"/>
      <c r="I175" s="89"/>
      <c r="J175" s="89"/>
      <c r="K175" s="89"/>
      <c r="L175" s="89"/>
      <c r="M175" s="89"/>
      <c r="N175" s="89"/>
    </row>
    <row r="176" spans="1:14" ht="14.6" hidden="1" customHeight="1" x14ac:dyDescent="0.4">
      <c r="A176" s="112"/>
      <c r="B176" s="89"/>
      <c r="C176" s="89"/>
      <c r="D176" s="89"/>
      <c r="E176" s="89"/>
      <c r="F176" s="89"/>
      <c r="G176" s="89"/>
      <c r="H176" s="89"/>
      <c r="I176" s="89"/>
      <c r="J176" s="89"/>
      <c r="K176" s="89"/>
      <c r="L176" s="89"/>
      <c r="M176" s="89"/>
      <c r="N176" s="89"/>
    </row>
    <row r="177" spans="1:14" ht="14.6" hidden="1" customHeight="1" x14ac:dyDescent="0.4">
      <c r="A177" s="112"/>
      <c r="B177" s="89"/>
      <c r="C177" s="89"/>
      <c r="D177" s="89"/>
      <c r="E177" s="89"/>
      <c r="F177" s="89"/>
      <c r="G177" s="89"/>
      <c r="H177" s="89"/>
      <c r="I177" s="89"/>
      <c r="J177" s="89"/>
      <c r="K177" s="89"/>
      <c r="L177" s="89"/>
      <c r="M177" s="89"/>
      <c r="N177" s="89"/>
    </row>
    <row r="178" spans="1:14" ht="14.6" hidden="1" customHeight="1" x14ac:dyDescent="0.4">
      <c r="A178" s="112"/>
      <c r="B178" s="89"/>
      <c r="C178" s="89"/>
      <c r="D178" s="89"/>
      <c r="E178" s="89"/>
      <c r="F178" s="89"/>
      <c r="G178" s="89"/>
      <c r="H178" s="89"/>
      <c r="I178" s="89"/>
      <c r="J178" s="89"/>
      <c r="K178" s="89"/>
      <c r="L178" s="89"/>
      <c r="M178" s="89"/>
      <c r="N178" s="89"/>
    </row>
    <row r="179" spans="1:14" ht="14.6" hidden="1" customHeight="1" x14ac:dyDescent="0.4">
      <c r="A179" s="112"/>
      <c r="B179" s="89"/>
      <c r="C179" s="89"/>
      <c r="D179" s="89"/>
      <c r="E179" s="89"/>
      <c r="F179" s="89"/>
      <c r="G179" s="89"/>
      <c r="H179" s="89"/>
      <c r="I179" s="89"/>
      <c r="J179" s="89"/>
      <c r="K179" s="89"/>
      <c r="L179" s="89"/>
      <c r="M179" s="89"/>
      <c r="N179" s="89"/>
    </row>
    <row r="180" spans="1:14" ht="14.6" hidden="1" customHeight="1" x14ac:dyDescent="0.4">
      <c r="A180" s="112"/>
      <c r="B180" s="89"/>
      <c r="C180" s="89"/>
      <c r="D180" s="89"/>
      <c r="E180" s="89"/>
      <c r="F180" s="89"/>
      <c r="G180" s="89"/>
      <c r="H180" s="89"/>
      <c r="I180" s="89"/>
      <c r="J180" s="89"/>
      <c r="K180" s="89"/>
      <c r="L180" s="89"/>
      <c r="M180" s="89"/>
      <c r="N180" s="89"/>
    </row>
    <row r="181" spans="1:14" ht="14.6" hidden="1" customHeight="1" x14ac:dyDescent="0.4">
      <c r="A181" s="112"/>
      <c r="B181" s="89"/>
      <c r="C181" s="89"/>
      <c r="D181" s="89"/>
      <c r="E181" s="89"/>
      <c r="F181" s="89"/>
      <c r="G181" s="89"/>
      <c r="H181" s="89"/>
      <c r="I181" s="89"/>
      <c r="J181" s="89"/>
      <c r="K181" s="89"/>
      <c r="L181" s="89"/>
      <c r="M181" s="89"/>
      <c r="N181" s="89"/>
    </row>
    <row r="182" spans="1:14" ht="14.6" hidden="1" customHeight="1" x14ac:dyDescent="0.4">
      <c r="A182" s="112"/>
      <c r="B182" s="89"/>
      <c r="C182" s="89"/>
      <c r="D182" s="89"/>
      <c r="E182" s="89"/>
      <c r="F182" s="89"/>
      <c r="G182" s="89"/>
      <c r="H182" s="89"/>
      <c r="I182" s="89"/>
      <c r="J182" s="89"/>
      <c r="K182" s="89"/>
      <c r="L182" s="89"/>
      <c r="M182" s="89"/>
      <c r="N182" s="89"/>
    </row>
    <row r="183" spans="1:14" ht="14.6" hidden="1" customHeight="1" x14ac:dyDescent="0.4">
      <c r="A183" s="112"/>
      <c r="B183" s="89"/>
      <c r="C183" s="89"/>
      <c r="D183" s="89"/>
      <c r="E183" s="89"/>
      <c r="F183" s="89"/>
      <c r="G183" s="89"/>
      <c r="H183" s="89"/>
      <c r="I183" s="89"/>
      <c r="J183" s="89"/>
      <c r="K183" s="89"/>
      <c r="L183" s="89"/>
      <c r="M183" s="89"/>
      <c r="N183" s="89"/>
    </row>
    <row r="184" spans="1:14" ht="14.6" hidden="1" customHeight="1" x14ac:dyDescent="0.4">
      <c r="A184" s="112"/>
      <c r="B184" s="89"/>
      <c r="C184" s="89"/>
      <c r="D184" s="89"/>
      <c r="E184" s="89"/>
      <c r="F184" s="89"/>
      <c r="G184" s="89"/>
      <c r="H184" s="89"/>
      <c r="I184" s="89"/>
      <c r="J184" s="89"/>
      <c r="K184" s="89"/>
      <c r="L184" s="89"/>
      <c r="M184" s="89"/>
      <c r="N184" s="89"/>
    </row>
    <row r="185" spans="1:14" ht="14.6" hidden="1" customHeight="1" x14ac:dyDescent="0.4">
      <c r="A185" s="112"/>
      <c r="B185" s="89"/>
      <c r="C185" s="89"/>
      <c r="D185" s="89"/>
      <c r="E185" s="89"/>
      <c r="F185" s="89"/>
      <c r="G185" s="89"/>
      <c r="H185" s="89"/>
      <c r="I185" s="89"/>
      <c r="J185" s="89"/>
      <c r="K185" s="89"/>
      <c r="L185" s="89"/>
      <c r="M185" s="89"/>
      <c r="N185" s="89"/>
    </row>
    <row r="186" spans="1:14" ht="14.6" hidden="1" customHeight="1" x14ac:dyDescent="0.4">
      <c r="A186" s="112"/>
      <c r="B186" s="89"/>
      <c r="C186" s="89"/>
      <c r="D186" s="89"/>
      <c r="E186" s="89"/>
      <c r="F186" s="89"/>
      <c r="G186" s="89"/>
      <c r="H186" s="89"/>
      <c r="I186" s="89"/>
      <c r="J186" s="89"/>
      <c r="K186" s="89"/>
      <c r="L186" s="89"/>
      <c r="M186" s="89"/>
      <c r="N186" s="89"/>
    </row>
    <row r="187" spans="1:14" ht="14.6" hidden="1" customHeight="1" x14ac:dyDescent="0.4">
      <c r="A187" s="112"/>
      <c r="B187" s="89"/>
      <c r="C187" s="89"/>
      <c r="D187" s="89"/>
      <c r="E187" s="89"/>
      <c r="F187" s="89"/>
      <c r="G187" s="89"/>
      <c r="H187" s="89"/>
      <c r="I187" s="89"/>
      <c r="J187" s="89"/>
      <c r="K187" s="89"/>
      <c r="L187" s="89"/>
      <c r="M187" s="89"/>
      <c r="N187" s="89"/>
    </row>
    <row r="188" spans="1:14" ht="14.6" hidden="1" customHeight="1" x14ac:dyDescent="0.4">
      <c r="A188" s="112"/>
      <c r="B188" s="89"/>
      <c r="C188" s="89"/>
      <c r="D188" s="89"/>
      <c r="E188" s="89"/>
      <c r="F188" s="89"/>
      <c r="G188" s="89"/>
      <c r="H188" s="89"/>
      <c r="I188" s="89"/>
      <c r="J188" s="89"/>
      <c r="K188" s="89"/>
      <c r="L188" s="89"/>
      <c r="M188" s="89"/>
      <c r="N188" s="89"/>
    </row>
    <row r="189" spans="1:14" ht="14.6" hidden="1" customHeight="1" x14ac:dyDescent="0.4">
      <c r="A189" s="112"/>
      <c r="B189" s="89"/>
      <c r="C189" s="89"/>
      <c r="D189" s="89"/>
      <c r="E189" s="89"/>
      <c r="F189" s="89"/>
      <c r="G189" s="89"/>
      <c r="H189" s="89"/>
      <c r="I189" s="89"/>
      <c r="J189" s="89"/>
      <c r="K189" s="89"/>
      <c r="L189" s="89"/>
      <c r="M189" s="89"/>
      <c r="N189" s="89"/>
    </row>
    <row r="190" spans="1:14" ht="14.6" hidden="1" customHeight="1" x14ac:dyDescent="0.4">
      <c r="A190" s="112"/>
      <c r="B190" s="89"/>
      <c r="C190" s="89"/>
      <c r="D190" s="89"/>
      <c r="E190" s="89"/>
      <c r="F190" s="89"/>
      <c r="G190" s="89"/>
      <c r="H190" s="89"/>
      <c r="I190" s="89"/>
      <c r="J190" s="89"/>
      <c r="K190" s="89"/>
      <c r="L190" s="89"/>
      <c r="M190" s="89"/>
      <c r="N190" s="89"/>
    </row>
    <row r="191" spans="1:14" ht="14.6" hidden="1" customHeight="1" x14ac:dyDescent="0.4">
      <c r="A191" s="112"/>
      <c r="B191" s="89"/>
      <c r="C191" s="89"/>
      <c r="D191" s="89"/>
      <c r="E191" s="89"/>
      <c r="F191" s="89"/>
      <c r="G191" s="89"/>
      <c r="H191" s="89"/>
      <c r="I191" s="89"/>
      <c r="J191" s="89"/>
      <c r="K191" s="89"/>
      <c r="L191" s="89"/>
      <c r="M191" s="89"/>
      <c r="N191" s="89"/>
    </row>
    <row r="192" spans="1:14" ht="14.6" hidden="1" customHeight="1" x14ac:dyDescent="0.4">
      <c r="A192" s="112"/>
      <c r="B192" s="89"/>
      <c r="C192" s="89"/>
      <c r="D192" s="89"/>
      <c r="E192" s="89"/>
      <c r="F192" s="89"/>
      <c r="G192" s="89"/>
      <c r="H192" s="89"/>
      <c r="I192" s="89"/>
      <c r="J192" s="89"/>
      <c r="K192" s="89"/>
      <c r="L192" s="89"/>
      <c r="M192" s="89"/>
      <c r="N192" s="89"/>
    </row>
    <row r="193" spans="1:14" ht="14.6" hidden="1" customHeight="1" x14ac:dyDescent="0.4">
      <c r="A193" s="112"/>
      <c r="B193" s="89"/>
      <c r="C193" s="89"/>
      <c r="D193" s="89"/>
      <c r="E193" s="89"/>
      <c r="F193" s="89"/>
      <c r="G193" s="89"/>
      <c r="H193" s="89"/>
      <c r="I193" s="89"/>
      <c r="J193" s="89"/>
      <c r="K193" s="89"/>
      <c r="L193" s="89"/>
      <c r="M193" s="89"/>
      <c r="N193" s="89"/>
    </row>
    <row r="194" spans="1:14" ht="14.6" hidden="1" customHeight="1" x14ac:dyDescent="0.4">
      <c r="A194" s="112"/>
      <c r="B194" s="89"/>
      <c r="C194" s="89"/>
      <c r="D194" s="89"/>
      <c r="E194" s="89"/>
      <c r="F194" s="89"/>
      <c r="G194" s="89"/>
      <c r="H194" s="89"/>
      <c r="I194" s="89"/>
      <c r="J194" s="89"/>
      <c r="K194" s="89"/>
      <c r="L194" s="89"/>
      <c r="M194" s="89"/>
      <c r="N194" s="89"/>
    </row>
    <row r="195" spans="1:14" ht="14.6" hidden="1" customHeight="1" x14ac:dyDescent="0.4">
      <c r="A195" s="112"/>
      <c r="B195" s="89"/>
      <c r="C195" s="89"/>
      <c r="D195" s="89"/>
      <c r="E195" s="89"/>
      <c r="F195" s="89"/>
      <c r="G195" s="89"/>
      <c r="H195" s="89"/>
      <c r="I195" s="89"/>
      <c r="J195" s="89"/>
      <c r="K195" s="89"/>
      <c r="L195" s="89"/>
      <c r="M195" s="89"/>
      <c r="N195" s="89"/>
    </row>
    <row r="196" spans="1:14" ht="14.6" hidden="1" customHeight="1" x14ac:dyDescent="0.4">
      <c r="A196" s="112"/>
      <c r="B196" s="89"/>
      <c r="C196" s="89"/>
      <c r="D196" s="89"/>
      <c r="E196" s="89"/>
      <c r="F196" s="89"/>
      <c r="G196" s="89"/>
      <c r="H196" s="89"/>
      <c r="I196" s="89"/>
      <c r="J196" s="89"/>
      <c r="K196" s="89"/>
      <c r="L196" s="89"/>
      <c r="M196" s="89"/>
      <c r="N196" s="89"/>
    </row>
    <row r="197" spans="1:14" ht="14.6" hidden="1" customHeight="1" x14ac:dyDescent="0.4">
      <c r="A197" s="112"/>
      <c r="B197" s="89"/>
      <c r="C197" s="89"/>
      <c r="D197" s="89"/>
      <c r="E197" s="89"/>
      <c r="F197" s="89"/>
      <c r="G197" s="89"/>
      <c r="H197" s="89"/>
      <c r="I197" s="89"/>
      <c r="J197" s="89"/>
      <c r="K197" s="89"/>
      <c r="L197" s="89"/>
      <c r="M197" s="89"/>
      <c r="N197" s="89"/>
    </row>
    <row r="198" spans="1:14" ht="14.6" hidden="1" customHeight="1" x14ac:dyDescent="0.4">
      <c r="A198" s="112"/>
      <c r="B198" s="89"/>
      <c r="C198" s="89"/>
      <c r="D198" s="89"/>
      <c r="E198" s="89"/>
      <c r="F198" s="89"/>
      <c r="G198" s="89"/>
      <c r="H198" s="89"/>
      <c r="I198" s="89"/>
      <c r="J198" s="89"/>
      <c r="K198" s="89"/>
      <c r="L198" s="89"/>
      <c r="M198" s="89"/>
      <c r="N198" s="89"/>
    </row>
    <row r="199" spans="1:14" ht="14.6" hidden="1" customHeight="1" x14ac:dyDescent="0.4">
      <c r="A199" s="112"/>
      <c r="B199" s="89"/>
      <c r="C199" s="89"/>
      <c r="D199" s="89"/>
      <c r="E199" s="89"/>
      <c r="F199" s="89"/>
      <c r="G199" s="89"/>
      <c r="H199" s="89"/>
      <c r="I199" s="89"/>
      <c r="J199" s="89"/>
      <c r="K199" s="89"/>
      <c r="L199" s="89"/>
      <c r="M199" s="89"/>
      <c r="N199" s="89"/>
    </row>
    <row r="200" spans="1:14" ht="14.6" hidden="1" customHeight="1" x14ac:dyDescent="0.4">
      <c r="A200" s="112"/>
      <c r="B200" s="89"/>
      <c r="C200" s="89"/>
      <c r="D200" s="89"/>
      <c r="E200" s="89"/>
      <c r="F200" s="89"/>
      <c r="G200" s="89"/>
      <c r="H200" s="89"/>
      <c r="I200" s="89"/>
      <c r="J200" s="89"/>
      <c r="K200" s="89"/>
      <c r="L200" s="89"/>
      <c r="M200" s="89"/>
      <c r="N200" s="89"/>
    </row>
    <row r="201" spans="1:14" ht="14.6" hidden="1" customHeight="1" x14ac:dyDescent="0.4">
      <c r="A201" s="112"/>
      <c r="B201" s="89"/>
      <c r="C201" s="89"/>
      <c r="D201" s="89"/>
      <c r="E201" s="89"/>
      <c r="F201" s="89"/>
      <c r="G201" s="89"/>
      <c r="H201" s="89"/>
      <c r="I201" s="89"/>
      <c r="J201" s="89"/>
      <c r="K201" s="89"/>
      <c r="L201" s="89"/>
      <c r="M201" s="89"/>
      <c r="N201" s="89"/>
    </row>
    <row r="202" spans="1:14" ht="14.6" hidden="1" customHeight="1" x14ac:dyDescent="0.4">
      <c r="A202" s="112"/>
      <c r="B202" s="89"/>
      <c r="C202" s="89"/>
      <c r="D202" s="89"/>
      <c r="E202" s="89"/>
      <c r="F202" s="89"/>
      <c r="G202" s="89"/>
      <c r="H202" s="89"/>
      <c r="I202" s="89"/>
      <c r="J202" s="89"/>
      <c r="K202" s="89"/>
      <c r="L202" s="89"/>
      <c r="M202" s="89"/>
      <c r="N202" s="89"/>
    </row>
    <row r="203" spans="1:14" ht="14.6" hidden="1" customHeight="1" x14ac:dyDescent="0.4">
      <c r="A203" s="112"/>
      <c r="B203" s="89"/>
      <c r="C203" s="89"/>
      <c r="D203" s="89"/>
      <c r="E203" s="89"/>
      <c r="F203" s="89"/>
      <c r="G203" s="89"/>
      <c r="H203" s="89"/>
      <c r="I203" s="89"/>
      <c r="J203" s="89"/>
      <c r="K203" s="89"/>
      <c r="L203" s="89"/>
      <c r="M203" s="89"/>
      <c r="N203" s="89"/>
    </row>
    <row r="204" spans="1:14" ht="14.6" hidden="1" customHeight="1" x14ac:dyDescent="0.4">
      <c r="A204" s="112"/>
      <c r="B204" s="89"/>
      <c r="C204" s="89"/>
      <c r="D204" s="89"/>
      <c r="E204" s="89"/>
      <c r="F204" s="89"/>
      <c r="G204" s="89"/>
      <c r="H204" s="89"/>
      <c r="I204" s="89"/>
      <c r="J204" s="89"/>
      <c r="K204" s="89"/>
      <c r="L204" s="89"/>
      <c r="M204" s="89"/>
      <c r="N204" s="89"/>
    </row>
    <row r="205" spans="1:14" ht="14.6" hidden="1" customHeight="1" x14ac:dyDescent="0.4">
      <c r="A205" s="112"/>
      <c r="B205" s="89"/>
      <c r="C205" s="89"/>
      <c r="D205" s="89"/>
      <c r="E205" s="89"/>
      <c r="F205" s="89"/>
      <c r="G205" s="89"/>
      <c r="H205" s="89"/>
      <c r="I205" s="89"/>
      <c r="J205" s="89"/>
      <c r="K205" s="89"/>
      <c r="L205" s="89"/>
      <c r="M205" s="89"/>
      <c r="N205" s="89"/>
    </row>
    <row r="206" spans="1:14" ht="14.6" hidden="1" customHeight="1" x14ac:dyDescent="0.4">
      <c r="A206" s="112"/>
      <c r="B206" s="89"/>
      <c r="C206" s="89"/>
      <c r="D206" s="89"/>
      <c r="E206" s="89"/>
      <c r="F206" s="89"/>
      <c r="G206" s="89"/>
      <c r="H206" s="89"/>
      <c r="I206" s="89"/>
      <c r="J206" s="89"/>
      <c r="K206" s="89"/>
      <c r="L206" s="89"/>
      <c r="M206" s="89"/>
      <c r="N206" s="89"/>
    </row>
    <row r="207" spans="1:14" ht="14.6" hidden="1" customHeight="1" x14ac:dyDescent="0.4">
      <c r="A207" s="112"/>
      <c r="B207" s="89"/>
      <c r="C207" s="89"/>
      <c r="D207" s="89"/>
      <c r="E207" s="89"/>
      <c r="F207" s="89"/>
      <c r="G207" s="89"/>
      <c r="H207" s="89"/>
      <c r="I207" s="89"/>
      <c r="J207" s="89"/>
      <c r="K207" s="89"/>
      <c r="L207" s="89"/>
      <c r="M207" s="89"/>
      <c r="N207" s="89"/>
    </row>
    <row r="208" spans="1:14" ht="14.6" hidden="1" customHeight="1" x14ac:dyDescent="0.4">
      <c r="A208" s="112"/>
      <c r="B208" s="89"/>
      <c r="C208" s="89"/>
      <c r="D208" s="89"/>
      <c r="E208" s="89"/>
      <c r="F208" s="89"/>
      <c r="G208" s="89"/>
      <c r="H208" s="89"/>
      <c r="I208" s="89"/>
      <c r="J208" s="89"/>
      <c r="K208" s="89"/>
      <c r="L208" s="89"/>
      <c r="M208" s="89"/>
      <c r="N208" s="89"/>
    </row>
    <row r="209" spans="1:14" ht="14.6" hidden="1" customHeight="1" x14ac:dyDescent="0.4">
      <c r="A209" s="112"/>
      <c r="B209" s="89"/>
      <c r="C209" s="89"/>
      <c r="D209" s="89"/>
      <c r="E209" s="89"/>
      <c r="F209" s="89"/>
      <c r="G209" s="89"/>
      <c r="H209" s="89"/>
      <c r="I209" s="89"/>
      <c r="J209" s="89"/>
      <c r="K209" s="89"/>
      <c r="L209" s="89"/>
      <c r="M209" s="89"/>
      <c r="N209" s="89"/>
    </row>
    <row r="210" spans="1:14" ht="14.6" hidden="1" customHeight="1" x14ac:dyDescent="0.4">
      <c r="A210" s="112"/>
      <c r="B210" s="89"/>
      <c r="C210" s="89"/>
      <c r="D210" s="89"/>
      <c r="E210" s="89"/>
      <c r="F210" s="89"/>
      <c r="G210" s="89"/>
      <c r="H210" s="89"/>
      <c r="I210" s="89"/>
      <c r="J210" s="89"/>
      <c r="K210" s="89"/>
      <c r="L210" s="89"/>
      <c r="M210" s="89"/>
      <c r="N210" s="89"/>
    </row>
    <row r="211" spans="1:14" ht="14.6" hidden="1" customHeight="1" x14ac:dyDescent="0.4">
      <c r="A211" s="112"/>
      <c r="B211" s="89"/>
      <c r="C211" s="89"/>
      <c r="D211" s="89"/>
      <c r="E211" s="89"/>
      <c r="F211" s="89"/>
      <c r="G211" s="89"/>
      <c r="H211" s="89"/>
      <c r="I211" s="89"/>
      <c r="J211" s="89"/>
      <c r="K211" s="89"/>
      <c r="L211" s="89"/>
      <c r="M211" s="89"/>
      <c r="N211" s="89"/>
    </row>
    <row r="212" spans="1:14" ht="14.6" hidden="1" customHeight="1" x14ac:dyDescent="0.4">
      <c r="A212" s="112"/>
      <c r="B212" s="89"/>
      <c r="C212" s="89"/>
      <c r="D212" s="89"/>
      <c r="E212" s="89"/>
      <c r="F212" s="89"/>
      <c r="G212" s="89"/>
      <c r="H212" s="89"/>
      <c r="I212" s="89"/>
      <c r="J212" s="89"/>
      <c r="K212" s="89"/>
      <c r="L212" s="89"/>
      <c r="M212" s="89"/>
      <c r="N212" s="89"/>
    </row>
    <row r="213" spans="1:14" ht="14.6" hidden="1" customHeight="1" x14ac:dyDescent="0.4">
      <c r="A213" s="112"/>
      <c r="B213" s="89"/>
      <c r="C213" s="89"/>
      <c r="D213" s="89"/>
      <c r="E213" s="89"/>
      <c r="F213" s="89"/>
      <c r="G213" s="89"/>
      <c r="H213" s="89"/>
      <c r="I213" s="89"/>
      <c r="J213" s="89"/>
      <c r="K213" s="89"/>
      <c r="L213" s="89"/>
      <c r="M213" s="89"/>
      <c r="N213" s="89"/>
    </row>
    <row r="214" spans="1:14" ht="14.6" hidden="1" customHeight="1" x14ac:dyDescent="0.4">
      <c r="A214" s="112"/>
      <c r="B214" s="89"/>
      <c r="C214" s="89"/>
      <c r="D214" s="89"/>
      <c r="E214" s="89"/>
      <c r="F214" s="89"/>
      <c r="G214" s="89"/>
      <c r="H214" s="89"/>
      <c r="I214" s="89"/>
      <c r="J214" s="89"/>
      <c r="K214" s="89"/>
      <c r="L214" s="89"/>
      <c r="M214" s="89"/>
      <c r="N214" s="89"/>
    </row>
    <row r="215" spans="1:14" ht="14.6" hidden="1" customHeight="1" x14ac:dyDescent="0.4">
      <c r="A215" s="112"/>
      <c r="B215" s="89"/>
      <c r="C215" s="89"/>
      <c r="D215" s="89"/>
      <c r="E215" s="89"/>
      <c r="F215" s="89"/>
      <c r="G215" s="89"/>
      <c r="H215" s="89"/>
      <c r="I215" s="89"/>
      <c r="J215" s="89"/>
      <c r="K215" s="89"/>
      <c r="L215" s="89"/>
      <c r="M215" s="89"/>
      <c r="N215" s="89"/>
    </row>
    <row r="216" spans="1:14" ht="14.6" hidden="1" customHeight="1" x14ac:dyDescent="0.4">
      <c r="A216" s="112"/>
      <c r="B216" s="89"/>
      <c r="C216" s="89"/>
      <c r="D216" s="89"/>
      <c r="E216" s="89"/>
      <c r="F216" s="89"/>
      <c r="G216" s="89"/>
      <c r="H216" s="89"/>
      <c r="I216" s="89"/>
      <c r="J216" s="89"/>
      <c r="K216" s="89"/>
      <c r="L216" s="89"/>
      <c r="M216" s="89"/>
      <c r="N216" s="89"/>
    </row>
    <row r="217" spans="1:14" ht="14.6" hidden="1" customHeight="1" x14ac:dyDescent="0.4">
      <c r="A217" s="112"/>
      <c r="B217" s="89"/>
      <c r="C217" s="89"/>
      <c r="D217" s="89"/>
      <c r="E217" s="89"/>
      <c r="F217" s="89"/>
      <c r="G217" s="89"/>
      <c r="H217" s="89"/>
      <c r="I217" s="89"/>
      <c r="J217" s="89"/>
      <c r="K217" s="89"/>
      <c r="L217" s="89"/>
      <c r="M217" s="89"/>
      <c r="N217" s="89"/>
    </row>
    <row r="218" spans="1:14" ht="14.6" hidden="1" customHeight="1" x14ac:dyDescent="0.4">
      <c r="A218" s="112"/>
      <c r="B218" s="89"/>
      <c r="C218" s="89"/>
      <c r="D218" s="89"/>
      <c r="E218" s="89"/>
      <c r="F218" s="89"/>
      <c r="G218" s="89"/>
      <c r="H218" s="89"/>
      <c r="I218" s="89"/>
      <c r="J218" s="89"/>
      <c r="K218" s="89"/>
      <c r="L218" s="89"/>
      <c r="M218" s="89"/>
      <c r="N218" s="89"/>
    </row>
    <row r="219" spans="1:14" ht="14.6" hidden="1" customHeight="1" x14ac:dyDescent="0.4">
      <c r="A219" s="112"/>
      <c r="B219" s="89"/>
      <c r="C219" s="89"/>
      <c r="D219" s="89"/>
      <c r="E219" s="89"/>
      <c r="F219" s="89"/>
      <c r="G219" s="89"/>
      <c r="H219" s="89"/>
      <c r="I219" s="89"/>
      <c r="J219" s="89"/>
      <c r="K219" s="89"/>
      <c r="L219" s="89"/>
      <c r="M219" s="89"/>
      <c r="N219" s="89"/>
    </row>
    <row r="220" spans="1:14" ht="14.6" hidden="1" customHeight="1" x14ac:dyDescent="0.4">
      <c r="A220" s="112"/>
      <c r="B220" s="89"/>
      <c r="C220" s="89"/>
      <c r="D220" s="89"/>
      <c r="E220" s="89"/>
      <c r="F220" s="89"/>
      <c r="G220" s="89"/>
      <c r="H220" s="89"/>
      <c r="I220" s="89"/>
      <c r="J220" s="89"/>
      <c r="K220" s="89"/>
      <c r="L220" s="89"/>
      <c r="M220" s="89"/>
      <c r="N220" s="89"/>
    </row>
    <row r="221" spans="1:14" ht="14.6" customHeight="1" x14ac:dyDescent="0.4">
      <c r="A221" s="89"/>
      <c r="B221" s="89"/>
      <c r="C221" s="89"/>
      <c r="D221" s="89"/>
      <c r="E221" s="89"/>
      <c r="F221" s="89"/>
      <c r="G221" s="89"/>
      <c r="H221" s="89"/>
      <c r="I221" s="89"/>
      <c r="J221" s="89"/>
      <c r="K221" s="89"/>
      <c r="L221" s="89"/>
      <c r="M221" s="89"/>
      <c r="N221" s="89"/>
    </row>
    <row r="222" spans="1:14" ht="14.6" customHeight="1" x14ac:dyDescent="0.4">
      <c r="A222" s="89"/>
      <c r="B222" s="89"/>
      <c r="C222" s="89"/>
      <c r="D222" s="89"/>
      <c r="E222" s="89"/>
      <c r="F222" s="89"/>
      <c r="G222" s="89"/>
      <c r="H222" s="89"/>
      <c r="I222" s="89"/>
      <c r="J222" s="89"/>
      <c r="K222" s="89"/>
      <c r="L222" s="89"/>
      <c r="M222" s="89"/>
      <c r="N222" s="89"/>
    </row>
    <row r="223" spans="1:14" ht="14.6" customHeight="1" x14ac:dyDescent="0.4">
      <c r="A223" s="89"/>
      <c r="B223" s="89"/>
      <c r="C223" s="89"/>
      <c r="D223" s="89"/>
      <c r="E223" s="89"/>
      <c r="F223" s="89"/>
      <c r="G223" s="89"/>
      <c r="H223" s="89"/>
      <c r="I223" s="89"/>
      <c r="J223" s="89"/>
      <c r="K223" s="89"/>
      <c r="L223" s="89"/>
      <c r="M223" s="89"/>
      <c r="N223" s="89"/>
    </row>
    <row r="224" spans="1:14" ht="14.6" customHeight="1" x14ac:dyDescent="0.4">
      <c r="A224" s="89"/>
      <c r="B224" s="89"/>
      <c r="C224" s="89"/>
      <c r="D224" s="89"/>
      <c r="E224" s="89"/>
      <c r="F224" s="89"/>
      <c r="G224" s="89"/>
      <c r="H224" s="89"/>
      <c r="I224" s="89"/>
      <c r="J224" s="89"/>
      <c r="K224" s="89"/>
      <c r="L224" s="89"/>
      <c r="M224" s="89"/>
      <c r="N224" s="89"/>
    </row>
    <row r="225" spans="1:14" ht="14.6" customHeight="1" x14ac:dyDescent="0.4">
      <c r="A225" s="89"/>
      <c r="B225" s="89"/>
      <c r="C225" s="89"/>
      <c r="D225" s="89"/>
      <c r="E225" s="89"/>
      <c r="F225" s="89"/>
      <c r="G225" s="89"/>
      <c r="H225" s="89"/>
      <c r="I225" s="89"/>
      <c r="J225" s="89"/>
      <c r="K225" s="89"/>
      <c r="L225" s="89"/>
      <c r="M225" s="89"/>
      <c r="N225" s="89"/>
    </row>
    <row r="226" spans="1:14" ht="14.6" customHeight="1" x14ac:dyDescent="0.4">
      <c r="A226" s="89"/>
      <c r="B226" s="89"/>
      <c r="C226" s="89"/>
      <c r="D226" s="89"/>
      <c r="E226" s="89"/>
      <c r="F226" s="89"/>
      <c r="G226" s="89"/>
      <c r="H226" s="89"/>
      <c r="I226" s="89"/>
      <c r="J226" s="89"/>
      <c r="K226" s="89"/>
      <c r="L226" s="89"/>
      <c r="M226" s="89"/>
      <c r="N226" s="89"/>
    </row>
    <row r="227" spans="1:14" ht="14.6" customHeight="1" x14ac:dyDescent="0.4">
      <c r="A227" s="89"/>
      <c r="B227" s="89"/>
      <c r="C227" s="89"/>
      <c r="D227" s="89"/>
      <c r="E227" s="89"/>
      <c r="F227" s="89"/>
      <c r="G227" s="89"/>
      <c r="H227" s="89"/>
      <c r="I227" s="89"/>
      <c r="J227" s="89"/>
      <c r="K227" s="89"/>
      <c r="L227" s="89"/>
      <c r="M227" s="89"/>
      <c r="N227" s="89"/>
    </row>
    <row r="228" spans="1:14" ht="14.6" customHeight="1" x14ac:dyDescent="0.4">
      <c r="A228" s="89"/>
      <c r="B228" s="89"/>
      <c r="C228" s="89"/>
      <c r="D228" s="89"/>
      <c r="E228" s="89"/>
      <c r="F228" s="89"/>
      <c r="G228" s="89"/>
      <c r="H228" s="89"/>
      <c r="I228" s="89"/>
      <c r="J228" s="89"/>
      <c r="K228" s="89"/>
      <c r="L228" s="89"/>
      <c r="M228" s="89"/>
      <c r="N228" s="89"/>
    </row>
    <row r="229" spans="1:14" ht="14.6" customHeight="1" x14ac:dyDescent="0.4">
      <c r="A229" s="89"/>
      <c r="B229" s="89"/>
      <c r="C229" s="89"/>
      <c r="D229" s="89"/>
      <c r="E229" s="89"/>
      <c r="F229" s="89"/>
      <c r="G229" s="89"/>
      <c r="H229" s="89"/>
      <c r="I229" s="89"/>
      <c r="J229" s="89"/>
      <c r="K229" s="89"/>
      <c r="L229" s="89"/>
      <c r="M229" s="89"/>
      <c r="N229" s="89"/>
    </row>
    <row r="230" spans="1:14" ht="14.6" customHeight="1" x14ac:dyDescent="0.4">
      <c r="A230" s="89"/>
      <c r="B230" s="89"/>
      <c r="C230" s="89"/>
      <c r="D230" s="89"/>
      <c r="E230" s="89"/>
      <c r="F230" s="89"/>
      <c r="G230" s="89"/>
      <c r="H230" s="89"/>
      <c r="I230" s="89"/>
      <c r="J230" s="89"/>
      <c r="K230" s="89"/>
      <c r="L230" s="89"/>
      <c r="M230" s="89"/>
      <c r="N230" s="89"/>
    </row>
    <row r="231" spans="1:14" ht="14.6" customHeight="1" x14ac:dyDescent="0.4">
      <c r="A231" s="89"/>
      <c r="B231" s="89"/>
      <c r="C231" s="89"/>
      <c r="D231" s="89"/>
      <c r="E231" s="89"/>
      <c r="F231" s="89"/>
      <c r="G231" s="89"/>
      <c r="H231" s="89"/>
      <c r="I231" s="89"/>
      <c r="J231" s="89"/>
      <c r="K231" s="89"/>
      <c r="L231" s="89"/>
      <c r="M231" s="89"/>
      <c r="N231" s="89"/>
    </row>
    <row r="232" spans="1:14" ht="14.6" customHeight="1" x14ac:dyDescent="0.4">
      <c r="A232" s="89"/>
      <c r="B232" s="89"/>
      <c r="C232" s="89"/>
      <c r="D232" s="89"/>
      <c r="E232" s="89"/>
      <c r="F232" s="89"/>
      <c r="G232" s="89"/>
      <c r="H232" s="89"/>
      <c r="I232" s="89"/>
      <c r="J232" s="89"/>
      <c r="K232" s="89"/>
      <c r="L232" s="89"/>
      <c r="M232" s="89"/>
      <c r="N232" s="89"/>
    </row>
    <row r="233" spans="1:14" ht="14.6" customHeight="1" x14ac:dyDescent="0.4">
      <c r="A233" s="89"/>
      <c r="B233" s="89"/>
      <c r="C233" s="89"/>
      <c r="D233" s="89"/>
      <c r="E233" s="89"/>
      <c r="F233" s="89"/>
      <c r="G233" s="89"/>
      <c r="H233" s="89"/>
      <c r="I233" s="89"/>
      <c r="J233" s="89"/>
      <c r="K233" s="89"/>
      <c r="L233" s="89"/>
      <c r="M233" s="89"/>
      <c r="N233" s="89"/>
    </row>
    <row r="234" spans="1:14" ht="14.6" customHeight="1" x14ac:dyDescent="0.4">
      <c r="A234" s="89"/>
      <c r="B234" s="89"/>
      <c r="C234" s="89"/>
      <c r="D234" s="89"/>
      <c r="E234" s="89"/>
      <c r="F234" s="89"/>
      <c r="G234" s="89"/>
      <c r="H234" s="89"/>
      <c r="I234" s="89"/>
      <c r="J234" s="89"/>
      <c r="K234" s="89"/>
      <c r="L234" s="89"/>
      <c r="M234" s="89"/>
      <c r="N234" s="89"/>
    </row>
    <row r="235" spans="1:14" ht="14.6" customHeight="1" x14ac:dyDescent="0.4">
      <c r="A235" s="89"/>
      <c r="B235" s="89"/>
      <c r="C235" s="89"/>
      <c r="D235" s="89"/>
      <c r="E235" s="89"/>
      <c r="F235" s="89"/>
      <c r="G235" s="89"/>
      <c r="H235" s="89"/>
      <c r="I235" s="89"/>
      <c r="J235" s="89"/>
      <c r="K235" s="89"/>
      <c r="L235" s="89"/>
      <c r="M235" s="89"/>
      <c r="N235" s="89"/>
    </row>
    <row r="236" spans="1:14" ht="14.6" customHeight="1" x14ac:dyDescent="0.4">
      <c r="A236" s="89"/>
      <c r="B236" s="89"/>
      <c r="C236" s="89"/>
      <c r="D236" s="89"/>
      <c r="E236" s="89"/>
      <c r="F236" s="89"/>
      <c r="G236" s="89"/>
      <c r="H236" s="89"/>
      <c r="I236" s="89"/>
      <c r="J236" s="89"/>
      <c r="K236" s="89"/>
      <c r="L236" s="89"/>
      <c r="M236" s="89"/>
      <c r="N236" s="89"/>
    </row>
    <row r="237" spans="1:14" ht="14.6" customHeight="1" x14ac:dyDescent="0.4">
      <c r="A237" s="89"/>
      <c r="B237" s="89"/>
      <c r="C237" s="89"/>
      <c r="D237" s="89"/>
      <c r="E237" s="89"/>
      <c r="F237" s="89"/>
      <c r="G237" s="89"/>
      <c r="H237" s="89"/>
      <c r="I237" s="89"/>
      <c r="J237" s="89"/>
      <c r="K237" s="89"/>
      <c r="L237" s="89"/>
      <c r="M237" s="89"/>
      <c r="N237" s="89"/>
    </row>
    <row r="238" spans="1:14" ht="14.6" customHeight="1" x14ac:dyDescent="0.4">
      <c r="A238" s="89"/>
      <c r="B238" s="89"/>
      <c r="C238" s="89"/>
      <c r="D238" s="89"/>
      <c r="E238" s="89"/>
      <c r="F238" s="89"/>
      <c r="G238" s="89"/>
      <c r="H238" s="89"/>
      <c r="I238" s="89"/>
      <c r="J238" s="89"/>
      <c r="K238" s="89"/>
      <c r="L238" s="89"/>
      <c r="M238" s="89"/>
      <c r="N238" s="89"/>
    </row>
    <row r="239" spans="1:14" ht="14.6" customHeight="1" x14ac:dyDescent="0.4">
      <c r="A239" s="89"/>
      <c r="B239" s="89"/>
      <c r="C239" s="89"/>
      <c r="D239" s="89"/>
      <c r="E239" s="89"/>
      <c r="F239" s="89"/>
      <c r="G239" s="89"/>
      <c r="H239" s="89"/>
      <c r="I239" s="89"/>
      <c r="J239" s="89"/>
      <c r="K239" s="89"/>
      <c r="L239" s="89"/>
      <c r="M239" s="89"/>
      <c r="N239" s="89"/>
    </row>
    <row r="240" spans="1:14" ht="14.6" customHeight="1" x14ac:dyDescent="0.4">
      <c r="A240" s="89"/>
      <c r="B240" s="89"/>
      <c r="C240" s="89"/>
      <c r="D240" s="89"/>
      <c r="E240" s="89"/>
      <c r="F240" s="89"/>
      <c r="G240" s="89"/>
      <c r="H240" s="89"/>
      <c r="I240" s="89"/>
      <c r="J240" s="89"/>
      <c r="K240" s="89"/>
      <c r="L240" s="89"/>
      <c r="M240" s="89"/>
      <c r="N240" s="89"/>
    </row>
    <row r="241" spans="1:14" ht="14.6" customHeight="1" x14ac:dyDescent="0.4">
      <c r="A241" s="89"/>
      <c r="B241" s="89"/>
      <c r="C241" s="89"/>
      <c r="D241" s="89"/>
      <c r="E241" s="89"/>
      <c r="F241" s="89"/>
      <c r="G241" s="89"/>
      <c r="H241" s="89"/>
      <c r="I241" s="89"/>
      <c r="J241" s="89"/>
      <c r="K241" s="89"/>
      <c r="L241" s="89"/>
      <c r="M241" s="89"/>
      <c r="N241" s="89"/>
    </row>
    <row r="242" spans="1:14" ht="14.6" customHeight="1" x14ac:dyDescent="0.4">
      <c r="A242" s="89"/>
      <c r="B242" s="89"/>
      <c r="C242" s="89"/>
      <c r="D242" s="89"/>
      <c r="E242" s="89"/>
      <c r="F242" s="89"/>
      <c r="G242" s="89"/>
      <c r="H242" s="89"/>
      <c r="I242" s="89"/>
      <c r="J242" s="89"/>
      <c r="K242" s="89"/>
      <c r="L242" s="89"/>
      <c r="M242" s="89"/>
      <c r="N242" s="89"/>
    </row>
    <row r="243" spans="1:14" ht="14.6" customHeight="1" x14ac:dyDescent="0.4">
      <c r="A243" s="89"/>
      <c r="B243" s="89"/>
      <c r="C243" s="89"/>
      <c r="D243" s="89"/>
      <c r="E243" s="89"/>
      <c r="F243" s="89"/>
      <c r="G243" s="89"/>
      <c r="H243" s="89"/>
      <c r="I243" s="89"/>
      <c r="J243" s="89"/>
      <c r="K243" s="89"/>
      <c r="L243" s="89"/>
      <c r="M243" s="89"/>
      <c r="N243" s="89"/>
    </row>
    <row r="244" spans="1:14" ht="14.6" customHeight="1" x14ac:dyDescent="0.4">
      <c r="A244" s="89"/>
      <c r="B244" s="89"/>
      <c r="C244" s="89"/>
      <c r="D244" s="89"/>
      <c r="E244" s="89"/>
      <c r="F244" s="89"/>
      <c r="G244" s="89"/>
      <c r="H244" s="89"/>
      <c r="I244" s="89"/>
      <c r="J244" s="89"/>
      <c r="K244" s="89"/>
      <c r="L244" s="89"/>
      <c r="M244" s="89"/>
      <c r="N244" s="89"/>
    </row>
    <row r="245" spans="1:14" ht="14.6" customHeight="1" x14ac:dyDescent="0.4">
      <c r="A245" s="89"/>
      <c r="B245" s="89"/>
      <c r="C245" s="89"/>
      <c r="D245" s="89"/>
      <c r="E245" s="89"/>
      <c r="F245" s="89"/>
      <c r="G245" s="89"/>
      <c r="H245" s="89"/>
      <c r="I245" s="89"/>
      <c r="J245" s="89"/>
      <c r="K245" s="89"/>
      <c r="L245" s="89"/>
      <c r="M245" s="89"/>
      <c r="N245" s="89"/>
    </row>
    <row r="246" spans="1:14" ht="14.6" customHeight="1" x14ac:dyDescent="0.4">
      <c r="A246" s="89"/>
      <c r="B246" s="89"/>
      <c r="C246" s="89"/>
      <c r="D246" s="89"/>
      <c r="E246" s="89"/>
      <c r="F246" s="89"/>
      <c r="G246" s="89"/>
      <c r="H246" s="89"/>
      <c r="I246" s="89"/>
      <c r="J246" s="89"/>
      <c r="K246" s="89"/>
      <c r="L246" s="89"/>
      <c r="M246" s="89"/>
      <c r="N246" s="89"/>
    </row>
    <row r="247" spans="1:14" ht="14.6" customHeight="1" x14ac:dyDescent="0.4">
      <c r="A247" s="89"/>
      <c r="B247" s="89"/>
      <c r="C247" s="89"/>
      <c r="D247" s="89"/>
      <c r="E247" s="89"/>
      <c r="F247" s="89"/>
      <c r="G247" s="89"/>
      <c r="H247" s="89"/>
      <c r="I247" s="89"/>
      <c r="J247" s="89"/>
      <c r="K247" s="89"/>
      <c r="L247" s="89"/>
      <c r="M247" s="89"/>
      <c r="N247" s="89"/>
    </row>
    <row r="248" spans="1:14" ht="14.6" customHeight="1" x14ac:dyDescent="0.4">
      <c r="A248" s="89"/>
      <c r="B248" s="89"/>
      <c r="C248" s="89"/>
      <c r="D248" s="89"/>
      <c r="E248" s="89"/>
      <c r="F248" s="89"/>
      <c r="G248" s="89"/>
      <c r="H248" s="89"/>
      <c r="I248" s="89"/>
      <c r="J248" s="89"/>
      <c r="K248" s="89"/>
      <c r="L248" s="89"/>
      <c r="M248" s="89"/>
      <c r="N248" s="89"/>
    </row>
    <row r="249" spans="1:14" ht="14.6" customHeight="1" x14ac:dyDescent="0.4">
      <c r="A249" s="89"/>
      <c r="B249" s="89"/>
      <c r="C249" s="89"/>
      <c r="D249" s="89"/>
      <c r="E249" s="89"/>
      <c r="F249" s="89"/>
      <c r="G249" s="89"/>
      <c r="H249" s="89"/>
      <c r="I249" s="89"/>
      <c r="J249" s="89"/>
      <c r="K249" s="89"/>
      <c r="L249" s="89"/>
      <c r="M249" s="89"/>
      <c r="N249" s="89"/>
    </row>
    <row r="250" spans="1:14" ht="14.6" customHeight="1" x14ac:dyDescent="0.4">
      <c r="A250" s="89"/>
      <c r="B250" s="89"/>
      <c r="C250" s="89"/>
      <c r="D250" s="89"/>
      <c r="E250" s="89"/>
      <c r="F250" s="89"/>
      <c r="G250" s="89"/>
      <c r="H250" s="89"/>
      <c r="I250" s="89"/>
      <c r="J250" s="89"/>
      <c r="K250" s="89"/>
      <c r="L250" s="89"/>
      <c r="M250" s="89"/>
      <c r="N250" s="89"/>
    </row>
    <row r="251" spans="1:14" ht="14.6" customHeight="1" x14ac:dyDescent="0.4">
      <c r="A251" s="89"/>
      <c r="B251" s="89"/>
      <c r="C251" s="89"/>
      <c r="D251" s="89"/>
      <c r="E251" s="89"/>
      <c r="F251" s="89"/>
      <c r="G251" s="89"/>
      <c r="H251" s="89"/>
      <c r="I251" s="89"/>
      <c r="J251" s="89"/>
      <c r="K251" s="89"/>
      <c r="L251" s="89"/>
      <c r="M251" s="89"/>
      <c r="N251" s="89"/>
    </row>
    <row r="252" spans="1:14" ht="14.6" customHeight="1" x14ac:dyDescent="0.4">
      <c r="A252" s="89"/>
      <c r="B252" s="89"/>
      <c r="C252" s="89"/>
      <c r="D252" s="89"/>
      <c r="E252" s="89"/>
      <c r="F252" s="89"/>
      <c r="G252" s="89"/>
      <c r="H252" s="89"/>
      <c r="I252" s="89"/>
      <c r="J252" s="89"/>
      <c r="K252" s="89"/>
      <c r="L252" s="89"/>
      <c r="M252" s="89"/>
      <c r="N252" s="89"/>
    </row>
    <row r="253" spans="1:14" ht="14.6" customHeight="1" x14ac:dyDescent="0.4">
      <c r="A253" s="89"/>
      <c r="B253" s="89"/>
      <c r="C253" s="89"/>
      <c r="D253" s="89"/>
      <c r="E253" s="89"/>
      <c r="F253" s="89"/>
      <c r="G253" s="89"/>
      <c r="H253" s="89"/>
      <c r="I253" s="89"/>
      <c r="J253" s="89"/>
      <c r="K253" s="89"/>
      <c r="L253" s="89"/>
      <c r="M253" s="89"/>
      <c r="N253" s="89"/>
    </row>
    <row r="254" spans="1:14" ht="14.6" customHeight="1" x14ac:dyDescent="0.4">
      <c r="A254" s="89"/>
      <c r="B254" s="89"/>
      <c r="C254" s="89"/>
      <c r="D254" s="89"/>
      <c r="E254" s="89"/>
      <c r="F254" s="89"/>
      <c r="G254" s="89"/>
      <c r="H254" s="89"/>
      <c r="I254" s="89"/>
      <c r="J254" s="89"/>
      <c r="K254" s="89"/>
      <c r="L254" s="89"/>
      <c r="M254" s="89"/>
      <c r="N254" s="89"/>
    </row>
    <row r="255" spans="1:14" ht="14.6" customHeight="1" x14ac:dyDescent="0.4">
      <c r="A255" s="89"/>
      <c r="B255" s="89"/>
      <c r="C255" s="89"/>
      <c r="D255" s="89"/>
      <c r="E255" s="89"/>
      <c r="F255" s="89"/>
      <c r="G255" s="89"/>
      <c r="H255" s="89"/>
      <c r="I255" s="89"/>
      <c r="J255" s="89"/>
      <c r="K255" s="89"/>
      <c r="L255" s="89"/>
      <c r="M255" s="89"/>
      <c r="N255" s="89"/>
    </row>
    <row r="256" spans="1:14" ht="14.6" customHeight="1" x14ac:dyDescent="0.4">
      <c r="A256" s="89"/>
      <c r="B256" s="89"/>
      <c r="C256" s="89"/>
      <c r="D256" s="89"/>
      <c r="E256" s="89"/>
      <c r="F256" s="89"/>
      <c r="G256" s="89"/>
      <c r="H256" s="89"/>
      <c r="I256" s="89"/>
      <c r="J256" s="89"/>
      <c r="K256" s="89"/>
      <c r="L256" s="89"/>
      <c r="M256" s="89"/>
      <c r="N256" s="89"/>
    </row>
    <row r="257" spans="1:14" ht="14.6" customHeight="1" x14ac:dyDescent="0.4">
      <c r="A257" s="89"/>
      <c r="B257" s="89"/>
      <c r="C257" s="89"/>
      <c r="D257" s="89"/>
      <c r="E257" s="89"/>
      <c r="F257" s="89"/>
      <c r="G257" s="89"/>
      <c r="H257" s="89"/>
      <c r="I257" s="89"/>
      <c r="J257" s="89"/>
      <c r="K257" s="89"/>
      <c r="L257" s="89"/>
      <c r="M257" s="89"/>
      <c r="N257" s="89"/>
    </row>
    <row r="258" spans="1:14" ht="14.6" customHeight="1" x14ac:dyDescent="0.4">
      <c r="A258" s="89"/>
      <c r="B258" s="89"/>
      <c r="C258" s="89"/>
      <c r="D258" s="89"/>
      <c r="E258" s="89"/>
      <c r="F258" s="89"/>
      <c r="G258" s="89"/>
      <c r="H258" s="89"/>
      <c r="I258" s="89"/>
      <c r="J258" s="89"/>
      <c r="K258" s="89"/>
      <c r="L258" s="89"/>
      <c r="M258" s="89"/>
      <c r="N258" s="89"/>
    </row>
    <row r="259" spans="1:14" ht="14.6" customHeight="1" x14ac:dyDescent="0.4">
      <c r="A259" s="89"/>
      <c r="B259" s="89"/>
      <c r="C259" s="89"/>
      <c r="D259" s="89"/>
      <c r="E259" s="89"/>
      <c r="F259" s="89"/>
      <c r="G259" s="89"/>
      <c r="H259" s="89"/>
      <c r="I259" s="89"/>
      <c r="J259" s="89"/>
      <c r="K259" s="89"/>
      <c r="L259" s="89"/>
      <c r="M259" s="89"/>
      <c r="N259" s="89"/>
    </row>
    <row r="260" spans="1:14" ht="14.6" customHeight="1" x14ac:dyDescent="0.4">
      <c r="A260" s="89"/>
      <c r="B260" s="89"/>
      <c r="C260" s="89"/>
      <c r="D260" s="89"/>
      <c r="E260" s="89"/>
      <c r="F260" s="89"/>
      <c r="G260" s="89"/>
      <c r="H260" s="89"/>
      <c r="I260" s="89"/>
      <c r="J260" s="89"/>
      <c r="K260" s="89"/>
      <c r="L260" s="89"/>
      <c r="M260" s="89"/>
      <c r="N260" s="89"/>
    </row>
    <row r="261" spans="1:14" ht="14.6" customHeight="1" x14ac:dyDescent="0.4">
      <c r="A261" s="89"/>
      <c r="B261" s="89"/>
      <c r="C261" s="89"/>
      <c r="D261" s="89"/>
      <c r="E261" s="89"/>
      <c r="F261" s="89"/>
      <c r="G261" s="89"/>
      <c r="H261" s="89"/>
      <c r="I261" s="89"/>
      <c r="J261" s="89"/>
      <c r="K261" s="89"/>
      <c r="L261" s="89"/>
      <c r="M261" s="89"/>
      <c r="N261" s="89"/>
    </row>
    <row r="262" spans="1:14" ht="14.6" customHeight="1" x14ac:dyDescent="0.4">
      <c r="A262" s="89"/>
      <c r="B262" s="89"/>
      <c r="C262" s="89"/>
      <c r="D262" s="89"/>
      <c r="E262" s="89"/>
      <c r="F262" s="89"/>
      <c r="G262" s="89"/>
      <c r="H262" s="89"/>
      <c r="I262" s="89"/>
      <c r="J262" s="89"/>
      <c r="K262" s="89"/>
      <c r="L262" s="89"/>
      <c r="M262" s="89"/>
      <c r="N262" s="89"/>
    </row>
    <row r="263" spans="1:14" ht="14.6" customHeight="1" x14ac:dyDescent="0.4">
      <c r="A263" s="89"/>
      <c r="B263" s="89"/>
      <c r="C263" s="89"/>
      <c r="D263" s="89"/>
      <c r="E263" s="89"/>
      <c r="F263" s="89"/>
      <c r="G263" s="89"/>
      <c r="H263" s="89"/>
      <c r="I263" s="89"/>
      <c r="J263" s="89"/>
      <c r="K263" s="89"/>
      <c r="L263" s="89"/>
      <c r="M263" s="89"/>
      <c r="N263" s="89"/>
    </row>
    <row r="264" spans="1:14" ht="14.6" customHeight="1" x14ac:dyDescent="0.4">
      <c r="A264" s="89"/>
      <c r="B264" s="89"/>
      <c r="C264" s="89"/>
      <c r="D264" s="89"/>
      <c r="E264" s="89"/>
      <c r="F264" s="89"/>
      <c r="G264" s="89"/>
      <c r="H264" s="89"/>
      <c r="I264" s="89"/>
      <c r="J264" s="89"/>
      <c r="K264" s="89"/>
      <c r="L264" s="89"/>
      <c r="M264" s="89"/>
      <c r="N264" s="89"/>
    </row>
    <row r="265" spans="1:14" ht="14.6" customHeight="1" x14ac:dyDescent="0.4">
      <c r="A265" s="89"/>
      <c r="B265" s="89"/>
      <c r="C265" s="89"/>
      <c r="D265" s="89"/>
      <c r="E265" s="89"/>
      <c r="F265" s="89"/>
      <c r="G265" s="89"/>
      <c r="H265" s="89"/>
      <c r="I265" s="89"/>
      <c r="J265" s="89"/>
      <c r="K265" s="89"/>
      <c r="L265" s="89"/>
      <c r="M265" s="89"/>
      <c r="N265" s="89"/>
    </row>
    <row r="266" spans="1:14" ht="14.6" customHeight="1" x14ac:dyDescent="0.4">
      <c r="A266" s="89"/>
      <c r="B266" s="89"/>
      <c r="C266" s="89"/>
      <c r="D266" s="89"/>
      <c r="E266" s="89"/>
      <c r="F266" s="89"/>
      <c r="G266" s="89"/>
      <c r="H266" s="89"/>
      <c r="I266" s="89"/>
      <c r="J266" s="89"/>
      <c r="K266" s="89"/>
      <c r="L266" s="89"/>
      <c r="M266" s="89"/>
      <c r="N266" s="89"/>
    </row>
    <row r="267" spans="1:14" ht="14.6" customHeight="1" x14ac:dyDescent="0.4">
      <c r="A267" s="89"/>
      <c r="B267" s="89"/>
      <c r="C267" s="89"/>
      <c r="D267" s="89"/>
      <c r="E267" s="89"/>
      <c r="F267" s="89"/>
      <c r="G267" s="89"/>
      <c r="H267" s="89"/>
      <c r="I267" s="89"/>
      <c r="J267" s="89"/>
      <c r="K267" s="89"/>
      <c r="L267" s="89"/>
      <c r="M267" s="89"/>
      <c r="N267" s="89"/>
    </row>
    <row r="268" spans="1:14" ht="14.6" customHeight="1" x14ac:dyDescent="0.4">
      <c r="A268" s="89"/>
      <c r="B268" s="89"/>
      <c r="C268" s="89"/>
      <c r="D268" s="89"/>
      <c r="E268" s="89"/>
      <c r="F268" s="89"/>
      <c r="G268" s="89"/>
      <c r="H268" s="89"/>
      <c r="I268" s="89"/>
      <c r="J268" s="89"/>
      <c r="K268" s="89"/>
      <c r="L268" s="89"/>
      <c r="M268" s="89"/>
      <c r="N268" s="89"/>
    </row>
    <row r="269" spans="1:14" ht="14.6" customHeight="1" x14ac:dyDescent="0.4">
      <c r="A269" s="89"/>
      <c r="B269" s="89"/>
      <c r="C269" s="89"/>
      <c r="D269" s="89"/>
      <c r="E269" s="89"/>
      <c r="F269" s="89"/>
      <c r="G269" s="89"/>
      <c r="H269" s="89"/>
      <c r="I269" s="89"/>
      <c r="J269" s="89"/>
      <c r="K269" s="89"/>
      <c r="L269" s="89"/>
      <c r="M269" s="89"/>
      <c r="N269" s="89"/>
    </row>
    <row r="270" spans="1:14" ht="14.6" customHeight="1" x14ac:dyDescent="0.4">
      <c r="A270" s="89"/>
      <c r="B270" s="89"/>
      <c r="C270" s="89"/>
      <c r="D270" s="89"/>
      <c r="E270" s="89"/>
      <c r="F270" s="89"/>
      <c r="G270" s="89"/>
      <c r="H270" s="89"/>
      <c r="I270" s="89"/>
      <c r="J270" s="89"/>
      <c r="K270" s="89"/>
      <c r="L270" s="89"/>
      <c r="M270" s="89"/>
      <c r="N270" s="89"/>
    </row>
    <row r="271" spans="1:14" ht="14.6" customHeight="1" x14ac:dyDescent="0.4">
      <c r="A271" s="89"/>
      <c r="B271" s="89"/>
      <c r="C271" s="89"/>
      <c r="D271" s="89"/>
      <c r="E271" s="89"/>
      <c r="F271" s="89"/>
      <c r="G271" s="89"/>
      <c r="H271" s="89"/>
      <c r="I271" s="89"/>
      <c r="J271" s="89"/>
      <c r="K271" s="89"/>
      <c r="L271" s="89"/>
      <c r="M271" s="89"/>
      <c r="N271" s="89"/>
    </row>
    <row r="272" spans="1:14" ht="14.6" customHeight="1" x14ac:dyDescent="0.4">
      <c r="A272" s="89"/>
      <c r="B272" s="89"/>
      <c r="C272" s="89"/>
      <c r="D272" s="89"/>
      <c r="E272" s="89"/>
      <c r="F272" s="89"/>
      <c r="G272" s="89"/>
      <c r="H272" s="89"/>
      <c r="I272" s="89"/>
      <c r="J272" s="89"/>
      <c r="K272" s="89"/>
      <c r="L272" s="89"/>
      <c r="M272" s="89"/>
      <c r="N272" s="89"/>
    </row>
    <row r="273" spans="1:14" ht="14.6" customHeight="1" x14ac:dyDescent="0.4">
      <c r="A273" s="89"/>
      <c r="B273" s="89"/>
      <c r="C273" s="89"/>
      <c r="D273" s="89"/>
      <c r="E273" s="89"/>
      <c r="F273" s="89"/>
      <c r="G273" s="89"/>
      <c r="H273" s="89"/>
      <c r="I273" s="89"/>
      <c r="J273" s="89"/>
      <c r="K273" s="89"/>
      <c r="L273" s="89"/>
      <c r="M273" s="89"/>
      <c r="N273" s="89"/>
    </row>
    <row r="274" spans="1:14" ht="14.6" customHeight="1" x14ac:dyDescent="0.4">
      <c r="A274" s="89"/>
      <c r="B274" s="89"/>
      <c r="C274" s="89"/>
      <c r="D274" s="89"/>
      <c r="E274" s="89"/>
      <c r="F274" s="89"/>
      <c r="G274" s="89"/>
      <c r="H274" s="89"/>
      <c r="I274" s="89"/>
      <c r="J274" s="89"/>
      <c r="K274" s="89"/>
      <c r="L274" s="89"/>
      <c r="M274" s="89"/>
      <c r="N274" s="89"/>
    </row>
    <row r="275" spans="1:14" ht="14.6" customHeight="1" x14ac:dyDescent="0.4">
      <c r="A275" s="89"/>
      <c r="B275" s="89"/>
      <c r="C275" s="89"/>
      <c r="D275" s="89"/>
      <c r="E275" s="89"/>
      <c r="F275" s="89"/>
      <c r="G275" s="89"/>
      <c r="H275" s="89"/>
      <c r="I275" s="89"/>
      <c r="J275" s="89"/>
      <c r="K275" s="89"/>
      <c r="L275" s="89"/>
      <c r="M275" s="89"/>
      <c r="N275" s="89"/>
    </row>
    <row r="276" spans="1:14" ht="14.6" customHeight="1" x14ac:dyDescent="0.4">
      <c r="A276" s="89"/>
      <c r="B276" s="89"/>
      <c r="C276" s="89"/>
      <c r="D276" s="89"/>
      <c r="E276" s="89"/>
      <c r="F276" s="89"/>
      <c r="G276" s="89"/>
      <c r="H276" s="89"/>
      <c r="I276" s="89"/>
      <c r="J276" s="89"/>
      <c r="K276" s="89"/>
      <c r="L276" s="89"/>
      <c r="M276" s="89"/>
      <c r="N276" s="89"/>
    </row>
    <row r="277" spans="1:14" ht="14.6" customHeight="1" x14ac:dyDescent="0.4">
      <c r="A277" s="89"/>
      <c r="B277" s="89"/>
      <c r="C277" s="89"/>
      <c r="D277" s="89"/>
      <c r="E277" s="89"/>
      <c r="F277" s="89"/>
      <c r="G277" s="89"/>
      <c r="H277" s="89"/>
      <c r="I277" s="89"/>
      <c r="J277" s="89"/>
      <c r="K277" s="89"/>
      <c r="L277" s="89"/>
      <c r="M277" s="89"/>
      <c r="N277" s="89"/>
    </row>
    <row r="278" spans="1:14" ht="14.6" customHeight="1" x14ac:dyDescent="0.4">
      <c r="A278" s="89"/>
      <c r="B278" s="89"/>
      <c r="C278" s="89"/>
      <c r="D278" s="89"/>
      <c r="E278" s="89"/>
      <c r="F278" s="89"/>
      <c r="G278" s="89"/>
      <c r="H278" s="89"/>
      <c r="I278" s="89"/>
      <c r="J278" s="89"/>
      <c r="K278" s="89"/>
      <c r="L278" s="89"/>
      <c r="M278" s="89"/>
      <c r="N278" s="89"/>
    </row>
    <row r="279" spans="1:14" ht="14.6" customHeight="1" x14ac:dyDescent="0.4">
      <c r="A279" s="89"/>
      <c r="B279" s="89"/>
      <c r="C279" s="89"/>
      <c r="D279" s="89"/>
      <c r="E279" s="89"/>
      <c r="F279" s="89"/>
      <c r="G279" s="89"/>
      <c r="H279" s="89"/>
      <c r="I279" s="89"/>
      <c r="J279" s="89"/>
      <c r="K279" s="89"/>
      <c r="L279" s="89"/>
      <c r="M279" s="89"/>
      <c r="N279" s="89"/>
    </row>
    <row r="280" spans="1:14" ht="14.6" customHeight="1" x14ac:dyDescent="0.4">
      <c r="A280" s="89"/>
      <c r="B280" s="89"/>
      <c r="C280" s="89"/>
      <c r="D280" s="89"/>
      <c r="E280" s="89"/>
      <c r="F280" s="89"/>
      <c r="G280" s="89"/>
      <c r="H280" s="89"/>
      <c r="I280" s="89"/>
      <c r="J280" s="89"/>
      <c r="K280" s="89"/>
      <c r="L280" s="89"/>
      <c r="M280" s="89"/>
      <c r="N280" s="89"/>
    </row>
    <row r="281" spans="1:14" ht="14.6" customHeight="1" x14ac:dyDescent="0.4">
      <c r="A281" s="89"/>
      <c r="B281" s="89"/>
      <c r="C281" s="89"/>
      <c r="D281" s="89"/>
      <c r="E281" s="89"/>
      <c r="F281" s="89"/>
      <c r="G281" s="89"/>
      <c r="H281" s="89"/>
      <c r="I281" s="89"/>
      <c r="J281" s="89"/>
      <c r="K281" s="89"/>
      <c r="L281" s="89"/>
      <c r="M281" s="89"/>
      <c r="N281" s="89"/>
    </row>
    <row r="282" spans="1:14" ht="15" customHeight="1" x14ac:dyDescent="0.4">
      <c r="A282" s="158">
        <v>1</v>
      </c>
      <c r="B282" s="159" t="str">
        <f>IF(F81,"TdCon+","")</f>
        <v/>
      </c>
      <c r="C282" s="159"/>
      <c r="D282" s="159"/>
      <c r="E282" s="159"/>
      <c r="F282" s="159"/>
      <c r="G282" s="159"/>
      <c r="H282" s="159"/>
      <c r="I282" s="159"/>
      <c r="J282" s="159"/>
      <c r="K282" s="159"/>
      <c r="L282" s="159"/>
      <c r="M282" s="159"/>
      <c r="N282" s="159"/>
    </row>
    <row r="283" spans="1:14" ht="15" customHeight="1" x14ac:dyDescent="0.4">
      <c r="A283" s="158">
        <v>2</v>
      </c>
      <c r="B283" s="159" t="str">
        <f>IF(F83,"Arpt+","")</f>
        <v/>
      </c>
      <c r="C283" s="159">
        <f>'Application Form'!D10</f>
        <v>0</v>
      </c>
      <c r="D283" s="159">
        <f>'Application Form'!D11:K11</f>
        <v>0</v>
      </c>
      <c r="E283" s="159">
        <f>'Application Form'!D13</f>
        <v>0</v>
      </c>
      <c r="F283" s="159">
        <f>'Application Form'!D14</f>
        <v>0</v>
      </c>
      <c r="G283" s="160">
        <f>'Application Form'!D15</f>
        <v>0</v>
      </c>
      <c r="H283" s="160" t="s">
        <v>112</v>
      </c>
      <c r="I283" s="159">
        <f>'Application Form'!D18</f>
        <v>0</v>
      </c>
      <c r="J283" s="159" t="e">
        <f>LEFT('Application Form'!D19,FIND(" ",'Application Form'!D19)-1)</f>
        <v>#VALUE!</v>
      </c>
      <c r="K283" s="160" t="e">
        <f>RIGHT('Application Form'!D19,LEN('Application Form'!D19)-FIND(" ",'Application Form'!D19))</f>
        <v>#VALUE!</v>
      </c>
      <c r="L283" s="159" t="str">
        <f>D18&amp;"-"&amp;D19</f>
        <v>-</v>
      </c>
      <c r="M283" s="159"/>
      <c r="N283" s="159"/>
    </row>
    <row r="284" spans="1:14" ht="15" customHeight="1" x14ac:dyDescent="0.4">
      <c r="A284" s="158">
        <v>3</v>
      </c>
      <c r="B284" s="159" t="str">
        <f>IF(F85,"Accs+","")</f>
        <v/>
      </c>
      <c r="C284" s="159"/>
      <c r="D284" s="159"/>
      <c r="E284" s="159"/>
      <c r="F284" s="159"/>
      <c r="G284" s="159"/>
      <c r="H284" s="159"/>
      <c r="I284" s="159"/>
      <c r="J284" s="159"/>
      <c r="K284" s="159"/>
      <c r="L284" s="159"/>
      <c r="M284" s="159"/>
      <c r="N284" s="159"/>
    </row>
    <row r="285" spans="1:14" ht="15" customHeight="1" x14ac:dyDescent="0.4">
      <c r="A285" s="158">
        <v>4</v>
      </c>
      <c r="B285" s="159" t="str">
        <f>IF(F87,"CpSg+","")</f>
        <v/>
      </c>
      <c r="C285" s="159"/>
      <c r="D285" s="159"/>
      <c r="E285" s="159"/>
      <c r="F285" s="159"/>
      <c r="G285" s="159"/>
      <c r="H285" s="159"/>
      <c r="I285" s="159"/>
      <c r="J285" s="159"/>
      <c r="K285" s="159"/>
      <c r="L285" s="159"/>
      <c r="M285" s="159"/>
      <c r="N285" s="159"/>
    </row>
    <row r="286" spans="1:14" ht="15" customHeight="1" x14ac:dyDescent="0.4">
      <c r="A286" s="158">
        <v>5</v>
      </c>
      <c r="B286" s="159" t="str">
        <f>IF(F89,"EqOpp+","")</f>
        <v/>
      </c>
      <c r="C286" s="159"/>
      <c r="D286" s="159"/>
      <c r="E286" s="159"/>
      <c r="F286" s="159"/>
      <c r="G286" s="159"/>
      <c r="H286" s="159"/>
      <c r="I286" s="159"/>
      <c r="J286" s="159"/>
      <c r="K286" s="159"/>
      <c r="L286" s="159"/>
      <c r="M286" s="159"/>
      <c r="N286" s="159"/>
    </row>
    <row r="287" spans="1:14" ht="15" customHeight="1" x14ac:dyDescent="0.4">
      <c r="A287" s="158">
        <v>6</v>
      </c>
      <c r="B287" s="159" t="str">
        <f>IF(F91,"DivPo+","")</f>
        <v/>
      </c>
      <c r="C287" s="159"/>
      <c r="D287" s="159"/>
      <c r="E287" s="159"/>
      <c r="F287" s="159"/>
      <c r="G287" s="159"/>
      <c r="H287" s="159"/>
      <c r="I287" s="159"/>
      <c r="J287" s="159"/>
      <c r="K287" s="159"/>
      <c r="L287" s="159"/>
      <c r="M287" s="159"/>
      <c r="N287" s="159"/>
    </row>
    <row r="288" spans="1:14" ht="15" customHeight="1" x14ac:dyDescent="0.4">
      <c r="A288" s="158">
        <v>7</v>
      </c>
      <c r="B288" s="159" t="str">
        <f>IF(F93,"H&amp;S+","")</f>
        <v/>
      </c>
      <c r="C288" s="159"/>
      <c r="D288" s="159"/>
      <c r="E288" s="159"/>
      <c r="F288" s="159"/>
      <c r="G288" s="159"/>
      <c r="H288" s="159"/>
      <c r="I288" s="159"/>
      <c r="J288" s="159"/>
      <c r="K288" s="159"/>
      <c r="L288" s="159"/>
      <c r="M288" s="159"/>
      <c r="N288" s="159"/>
    </row>
    <row r="289" spans="1:14" ht="15" customHeight="1" x14ac:dyDescent="0.4">
      <c r="A289" s="158">
        <v>8</v>
      </c>
      <c r="B289" s="159" t="str">
        <f>IF(F95,"Ins+","")</f>
        <v/>
      </c>
      <c r="C289" s="159"/>
      <c r="D289" s="159"/>
      <c r="E289" s="159"/>
      <c r="F289" s="159"/>
      <c r="G289" s="159"/>
      <c r="H289" s="159"/>
      <c r="I289" s="159"/>
      <c r="J289" s="159"/>
      <c r="K289" s="159"/>
      <c r="L289" s="159"/>
      <c r="M289" s="159"/>
      <c r="N289" s="159"/>
    </row>
    <row r="290" spans="1:14" ht="15" customHeight="1" x14ac:dyDescent="0.4">
      <c r="A290" s="158">
        <v>9</v>
      </c>
      <c r="B290" s="159" t="str">
        <f>IF(F97,"Othr","")</f>
        <v/>
      </c>
      <c r="C290" s="159" t="str">
        <f>B282&amp;B283&amp;B284&amp;B285&amp;B286&amp;B287&amp;B288&amp;B289&amp;B290</f>
        <v/>
      </c>
      <c r="D290" s="159"/>
      <c r="E290" s="159"/>
      <c r="F290" s="159"/>
      <c r="G290" s="159"/>
      <c r="H290" s="159"/>
      <c r="I290" s="159"/>
      <c r="J290" s="159"/>
      <c r="K290" s="159"/>
      <c r="L290" s="159"/>
      <c r="M290" s="159"/>
      <c r="N290" s="159"/>
    </row>
    <row r="291" spans="1:14" ht="15" customHeight="1" x14ac:dyDescent="0.4"/>
  </sheetData>
  <sheetProtection algorithmName="SHA-512" hashValue="ekP0HNLs4HIGODHcuxwgLJmPMBkISrz1mqNGAU58ZxH/XKgXxDiAhBaCr0R5vhiFi39UnrC3Kqff/vNpgcxcvQ==" saltValue="i9I9A6I8FQXIf3/rUlDb7w==" spinCount="100000" sheet="1" formatCells="0" insertHyperlinks="0" selectLockedCells="1"/>
  <mergeCells count="80">
    <mergeCell ref="M40:N43"/>
    <mergeCell ref="B93:C93"/>
    <mergeCell ref="B58:F58"/>
    <mergeCell ref="A5:F5"/>
    <mergeCell ref="D27:K27"/>
    <mergeCell ref="D17:K17"/>
    <mergeCell ref="D78:E78"/>
    <mergeCell ref="M74:N81"/>
    <mergeCell ref="M47:N48"/>
    <mergeCell ref="A58:A59"/>
    <mergeCell ref="M9:N16"/>
    <mergeCell ref="A2:K2"/>
    <mergeCell ref="B47:K51"/>
    <mergeCell ref="I55:K56"/>
    <mergeCell ref="B8:K8"/>
    <mergeCell ref="D25:K25"/>
    <mergeCell ref="A9:K9"/>
    <mergeCell ref="H5:K5"/>
    <mergeCell ref="B43:C43"/>
    <mergeCell ref="A53:B56"/>
    <mergeCell ref="D11:K11"/>
    <mergeCell ref="D13:K13"/>
    <mergeCell ref="A127:K127"/>
    <mergeCell ref="D19:E19"/>
    <mergeCell ref="H74:I74"/>
    <mergeCell ref="B70:F70"/>
    <mergeCell ref="I1:K1"/>
    <mergeCell ref="B101:K104"/>
    <mergeCell ref="D16:K16"/>
    <mergeCell ref="B39:K39"/>
    <mergeCell ref="A63:A64"/>
    <mergeCell ref="B74:F74"/>
    <mergeCell ref="B95:C95"/>
    <mergeCell ref="B89:C89"/>
    <mergeCell ref="D79:E79"/>
    <mergeCell ref="B97:C97"/>
    <mergeCell ref="I124:J124"/>
    <mergeCell ref="B81:C81"/>
    <mergeCell ref="D26:K26"/>
    <mergeCell ref="B107:K112"/>
    <mergeCell ref="B73:F73"/>
    <mergeCell ref="I53:K54"/>
    <mergeCell ref="B77:K77"/>
    <mergeCell ref="G79:H79"/>
    <mergeCell ref="B83:C83"/>
    <mergeCell ref="B67:K67"/>
    <mergeCell ref="B61:K61"/>
    <mergeCell ref="B91:C91"/>
    <mergeCell ref="D124:G125"/>
    <mergeCell ref="B78:C79"/>
    <mergeCell ref="B40:K40"/>
    <mergeCell ref="D10:K10"/>
    <mergeCell ref="A69:A70"/>
    <mergeCell ref="J78:K78"/>
    <mergeCell ref="H37:J37"/>
    <mergeCell ref="G43:J43"/>
    <mergeCell ref="H125:K125"/>
    <mergeCell ref="C55:C56"/>
    <mergeCell ref="B115:K121"/>
    <mergeCell ref="D15:K15"/>
    <mergeCell ref="D22:F22"/>
    <mergeCell ref="D24:K24"/>
    <mergeCell ref="B85:C85"/>
    <mergeCell ref="B63:F63"/>
    <mergeCell ref="A126:L126"/>
    <mergeCell ref="H70:I70"/>
    <mergeCell ref="J79:K79"/>
    <mergeCell ref="G42:J42"/>
    <mergeCell ref="H4:K4"/>
    <mergeCell ref="B87:C87"/>
    <mergeCell ref="B69:F69"/>
    <mergeCell ref="A42:A43"/>
    <mergeCell ref="D28:K28"/>
    <mergeCell ref="D18:E18"/>
    <mergeCell ref="C53:C54"/>
    <mergeCell ref="B6:G7"/>
    <mergeCell ref="D14:K14"/>
    <mergeCell ref="A73:A74"/>
    <mergeCell ref="D23:K23"/>
    <mergeCell ref="B42:C42"/>
  </mergeCells>
  <dataValidations count="1">
    <dataValidation type="textLength" operator="equal" allowBlank="1" showInputMessage="1" showErrorMessage="1" error="Please enter 8 digits here" sqref="D19:E19" xr:uid="{00000000-0002-0000-0200-000000000000}">
      <formula1>8</formula1>
    </dataValidation>
  </dataValidations>
  <hyperlinks>
    <hyperlink ref="H125" location="'Pro Forma'!D10" display="'Pro Forma'!D10" xr:uid="{00000000-0004-0000-0200-000000000000}"/>
  </hyperlinks>
  <pageMargins left="0.35433070866141742" right="0.15748031496062989" top="0.17" bottom="0.31496062992125978" header="0.15748031496062989" footer="0.15748031496062989"/>
  <pageSetup paperSize="9" scale="87" fitToHeight="2" orientation="portrait" horizontalDpi="4294967294"/>
  <headerFooter>
    <oddFooter>&amp;L&amp;8 &amp;Z&amp;F</oddFooter>
  </headerFooter>
  <rowBreaks count="1" manualBreakCount="1">
    <brk id="57" max="10" man="1"/>
  </rowBreaks>
  <drawing r:id="rId1"/>
  <legacyDrawing r:id="rId2"/>
  <mc:AlternateContent xmlns:mc="http://schemas.openxmlformats.org/markup-compatibility/2006">
    <mc:Choice Requires="x14">
      <controls>
        <mc:AlternateContent xmlns:mc="http://schemas.openxmlformats.org/markup-compatibility/2006">
          <mc:Choice Requires="x14">
            <control shapeId="2051" r:id="rId3" name="Check Box 3">
              <controlPr defaultSize="0" autoFill="0" autoLine="0" autoPict="0">
                <anchor moveWithCells="1">
                  <from>
                    <xdr:col>3</xdr:col>
                    <xdr:colOff>21771</xdr:colOff>
                    <xdr:row>84</xdr:row>
                    <xdr:rowOff>27214</xdr:rowOff>
                  </from>
                  <to>
                    <xdr:col>3</xdr:col>
                    <xdr:colOff>239486</xdr:colOff>
                    <xdr:row>84</xdr:row>
                    <xdr:rowOff>179614</xdr:rowOff>
                  </to>
                </anchor>
              </controlPr>
            </control>
          </mc:Choice>
        </mc:AlternateContent>
        <mc:AlternateContent xmlns:mc="http://schemas.openxmlformats.org/markup-compatibility/2006">
          <mc:Choice Requires="x14">
            <control shapeId="2052" r:id="rId4" name="Check Box 4">
              <controlPr defaultSize="0" autoFill="0" autoLine="0" autoPict="0">
                <anchor moveWithCells="1">
                  <from>
                    <xdr:col>3</xdr:col>
                    <xdr:colOff>21771</xdr:colOff>
                    <xdr:row>82</xdr:row>
                    <xdr:rowOff>27214</xdr:rowOff>
                  </from>
                  <to>
                    <xdr:col>3</xdr:col>
                    <xdr:colOff>239486</xdr:colOff>
                    <xdr:row>82</xdr:row>
                    <xdr:rowOff>179614</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21771</xdr:colOff>
                    <xdr:row>86</xdr:row>
                    <xdr:rowOff>27214</xdr:rowOff>
                  </from>
                  <to>
                    <xdr:col>3</xdr:col>
                    <xdr:colOff>239486</xdr:colOff>
                    <xdr:row>86</xdr:row>
                    <xdr:rowOff>179614</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3</xdr:col>
                    <xdr:colOff>21771</xdr:colOff>
                    <xdr:row>88</xdr:row>
                    <xdr:rowOff>27214</xdr:rowOff>
                  </from>
                  <to>
                    <xdr:col>3</xdr:col>
                    <xdr:colOff>239486</xdr:colOff>
                    <xdr:row>88</xdr:row>
                    <xdr:rowOff>179614</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21771</xdr:colOff>
                    <xdr:row>90</xdr:row>
                    <xdr:rowOff>27214</xdr:rowOff>
                  </from>
                  <to>
                    <xdr:col>3</xdr:col>
                    <xdr:colOff>239486</xdr:colOff>
                    <xdr:row>90</xdr:row>
                    <xdr:rowOff>179614</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3</xdr:col>
                    <xdr:colOff>21771</xdr:colOff>
                    <xdr:row>92</xdr:row>
                    <xdr:rowOff>27214</xdr:rowOff>
                  </from>
                  <to>
                    <xdr:col>3</xdr:col>
                    <xdr:colOff>239486</xdr:colOff>
                    <xdr:row>92</xdr:row>
                    <xdr:rowOff>179614</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3</xdr:col>
                    <xdr:colOff>21771</xdr:colOff>
                    <xdr:row>94</xdr:row>
                    <xdr:rowOff>27214</xdr:rowOff>
                  </from>
                  <to>
                    <xdr:col>3</xdr:col>
                    <xdr:colOff>239486</xdr:colOff>
                    <xdr:row>94</xdr:row>
                    <xdr:rowOff>179614</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from>
                    <xdr:col>3</xdr:col>
                    <xdr:colOff>21771</xdr:colOff>
                    <xdr:row>96</xdr:row>
                    <xdr:rowOff>27214</xdr:rowOff>
                  </from>
                  <to>
                    <xdr:col>3</xdr:col>
                    <xdr:colOff>239486</xdr:colOff>
                    <xdr:row>96</xdr:row>
                    <xdr:rowOff>179614</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6</xdr:col>
                    <xdr:colOff>21771</xdr:colOff>
                    <xdr:row>84</xdr:row>
                    <xdr:rowOff>27214</xdr:rowOff>
                  </from>
                  <to>
                    <xdr:col>6</xdr:col>
                    <xdr:colOff>239486</xdr:colOff>
                    <xdr:row>84</xdr:row>
                    <xdr:rowOff>179614</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6</xdr:col>
                    <xdr:colOff>21771</xdr:colOff>
                    <xdr:row>82</xdr:row>
                    <xdr:rowOff>27214</xdr:rowOff>
                  </from>
                  <to>
                    <xdr:col>6</xdr:col>
                    <xdr:colOff>239486</xdr:colOff>
                    <xdr:row>82</xdr:row>
                    <xdr:rowOff>179614</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6</xdr:col>
                    <xdr:colOff>21771</xdr:colOff>
                    <xdr:row>86</xdr:row>
                    <xdr:rowOff>27214</xdr:rowOff>
                  </from>
                  <to>
                    <xdr:col>6</xdr:col>
                    <xdr:colOff>239486</xdr:colOff>
                    <xdr:row>86</xdr:row>
                    <xdr:rowOff>179614</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6</xdr:col>
                    <xdr:colOff>21771</xdr:colOff>
                    <xdr:row>88</xdr:row>
                    <xdr:rowOff>27214</xdr:rowOff>
                  </from>
                  <to>
                    <xdr:col>6</xdr:col>
                    <xdr:colOff>239486</xdr:colOff>
                    <xdr:row>88</xdr:row>
                    <xdr:rowOff>179614</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6</xdr:col>
                    <xdr:colOff>21771</xdr:colOff>
                    <xdr:row>90</xdr:row>
                    <xdr:rowOff>27214</xdr:rowOff>
                  </from>
                  <to>
                    <xdr:col>6</xdr:col>
                    <xdr:colOff>239486</xdr:colOff>
                    <xdr:row>90</xdr:row>
                    <xdr:rowOff>179614</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6</xdr:col>
                    <xdr:colOff>21771</xdr:colOff>
                    <xdr:row>92</xdr:row>
                    <xdr:rowOff>27214</xdr:rowOff>
                  </from>
                  <to>
                    <xdr:col>6</xdr:col>
                    <xdr:colOff>239486</xdr:colOff>
                    <xdr:row>92</xdr:row>
                    <xdr:rowOff>179614</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6</xdr:col>
                    <xdr:colOff>21771</xdr:colOff>
                    <xdr:row>94</xdr:row>
                    <xdr:rowOff>27214</xdr:rowOff>
                  </from>
                  <to>
                    <xdr:col>6</xdr:col>
                    <xdr:colOff>239486</xdr:colOff>
                    <xdr:row>94</xdr:row>
                    <xdr:rowOff>179614</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6</xdr:col>
                    <xdr:colOff>21771</xdr:colOff>
                    <xdr:row>96</xdr:row>
                    <xdr:rowOff>27214</xdr:rowOff>
                  </from>
                  <to>
                    <xdr:col>6</xdr:col>
                    <xdr:colOff>239486</xdr:colOff>
                    <xdr:row>96</xdr:row>
                    <xdr:rowOff>179614</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9</xdr:col>
                    <xdr:colOff>21771</xdr:colOff>
                    <xdr:row>82</xdr:row>
                    <xdr:rowOff>27214</xdr:rowOff>
                  </from>
                  <to>
                    <xdr:col>9</xdr:col>
                    <xdr:colOff>239486</xdr:colOff>
                    <xdr:row>82</xdr:row>
                    <xdr:rowOff>179614</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9</xdr:col>
                    <xdr:colOff>21771</xdr:colOff>
                    <xdr:row>84</xdr:row>
                    <xdr:rowOff>27214</xdr:rowOff>
                  </from>
                  <to>
                    <xdr:col>9</xdr:col>
                    <xdr:colOff>239486</xdr:colOff>
                    <xdr:row>84</xdr:row>
                    <xdr:rowOff>179614</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9</xdr:col>
                    <xdr:colOff>21771</xdr:colOff>
                    <xdr:row>86</xdr:row>
                    <xdr:rowOff>27214</xdr:rowOff>
                  </from>
                  <to>
                    <xdr:col>9</xdr:col>
                    <xdr:colOff>239486</xdr:colOff>
                    <xdr:row>86</xdr:row>
                    <xdr:rowOff>179614</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9</xdr:col>
                    <xdr:colOff>21771</xdr:colOff>
                    <xdr:row>88</xdr:row>
                    <xdr:rowOff>27214</xdr:rowOff>
                  </from>
                  <to>
                    <xdr:col>9</xdr:col>
                    <xdr:colOff>239486</xdr:colOff>
                    <xdr:row>88</xdr:row>
                    <xdr:rowOff>179614</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9</xdr:col>
                    <xdr:colOff>21771</xdr:colOff>
                    <xdr:row>90</xdr:row>
                    <xdr:rowOff>27214</xdr:rowOff>
                  </from>
                  <to>
                    <xdr:col>9</xdr:col>
                    <xdr:colOff>239486</xdr:colOff>
                    <xdr:row>90</xdr:row>
                    <xdr:rowOff>179614</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9</xdr:col>
                    <xdr:colOff>21771</xdr:colOff>
                    <xdr:row>92</xdr:row>
                    <xdr:rowOff>27214</xdr:rowOff>
                  </from>
                  <to>
                    <xdr:col>9</xdr:col>
                    <xdr:colOff>239486</xdr:colOff>
                    <xdr:row>92</xdr:row>
                    <xdr:rowOff>179614</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9</xdr:col>
                    <xdr:colOff>21771</xdr:colOff>
                    <xdr:row>94</xdr:row>
                    <xdr:rowOff>27214</xdr:rowOff>
                  </from>
                  <to>
                    <xdr:col>9</xdr:col>
                    <xdr:colOff>239486</xdr:colOff>
                    <xdr:row>94</xdr:row>
                    <xdr:rowOff>179614</xdr:rowOff>
                  </to>
                </anchor>
              </controlPr>
            </control>
          </mc:Choice>
        </mc:AlternateContent>
        <mc:AlternateContent xmlns:mc="http://schemas.openxmlformats.org/markup-compatibility/2006">
          <mc:Choice Requires="x14">
            <control shapeId="2076" r:id="rId26" name="Check Box 28">
              <controlPr defaultSize="0" autoFill="0" autoLine="0" autoPict="0">
                <anchor moveWithCells="1">
                  <from>
                    <xdr:col>9</xdr:col>
                    <xdr:colOff>21771</xdr:colOff>
                    <xdr:row>96</xdr:row>
                    <xdr:rowOff>27214</xdr:rowOff>
                  </from>
                  <to>
                    <xdr:col>9</xdr:col>
                    <xdr:colOff>239486</xdr:colOff>
                    <xdr:row>96</xdr:row>
                    <xdr:rowOff>179614</xdr:rowOff>
                  </to>
                </anchor>
              </controlPr>
            </control>
          </mc:Choice>
        </mc:AlternateContent>
        <mc:AlternateContent xmlns:mc="http://schemas.openxmlformats.org/markup-compatibility/2006">
          <mc:Choice Requires="x14">
            <control shapeId="2059" r:id="rId27" name="Check Box 11">
              <controlPr defaultSize="0" autoFill="0" autoLine="0" autoPict="0">
                <anchor moveWithCells="1">
                  <from>
                    <xdr:col>6</xdr:col>
                    <xdr:colOff>21771</xdr:colOff>
                    <xdr:row>80</xdr:row>
                    <xdr:rowOff>27214</xdr:rowOff>
                  </from>
                  <to>
                    <xdr:col>6</xdr:col>
                    <xdr:colOff>239486</xdr:colOff>
                    <xdr:row>80</xdr:row>
                    <xdr:rowOff>179614</xdr:rowOff>
                  </to>
                </anchor>
              </controlPr>
            </control>
          </mc:Choice>
        </mc:AlternateContent>
        <mc:AlternateContent xmlns:mc="http://schemas.openxmlformats.org/markup-compatibility/2006">
          <mc:Choice Requires="x14">
            <control shapeId="2068" r:id="rId28" name="Check Box 20">
              <controlPr defaultSize="0" autoFill="0" autoLine="0" autoPict="0">
                <anchor moveWithCells="1">
                  <from>
                    <xdr:col>9</xdr:col>
                    <xdr:colOff>21771</xdr:colOff>
                    <xdr:row>80</xdr:row>
                    <xdr:rowOff>27214</xdr:rowOff>
                  </from>
                  <to>
                    <xdr:col>9</xdr:col>
                    <xdr:colOff>239486</xdr:colOff>
                    <xdr:row>80</xdr:row>
                    <xdr:rowOff>179614</xdr:rowOff>
                  </to>
                </anchor>
              </controlPr>
            </control>
          </mc:Choice>
        </mc:AlternateContent>
        <mc:AlternateContent xmlns:mc="http://schemas.openxmlformats.org/markup-compatibility/2006">
          <mc:Choice Requires="x14">
            <control shapeId="2078" r:id="rId29" name="Check Box 30">
              <controlPr locked="0" defaultSize="0" autoFill="0" autoLine="0" autoPict="0">
                <anchor moveWithCells="1">
                  <from>
                    <xdr:col>3</xdr:col>
                    <xdr:colOff>21771</xdr:colOff>
                    <xdr:row>32</xdr:row>
                    <xdr:rowOff>27214</xdr:rowOff>
                  </from>
                  <to>
                    <xdr:col>3</xdr:col>
                    <xdr:colOff>239486</xdr:colOff>
                    <xdr:row>32</xdr:row>
                    <xdr:rowOff>179614</xdr:rowOff>
                  </to>
                </anchor>
              </controlPr>
            </control>
          </mc:Choice>
        </mc:AlternateContent>
        <mc:AlternateContent xmlns:mc="http://schemas.openxmlformats.org/markup-compatibility/2006">
          <mc:Choice Requires="x14">
            <control shapeId="2079" r:id="rId30" name="Check Box 31">
              <controlPr locked="0" defaultSize="0" autoFill="0" autoLine="0" autoPict="0">
                <anchor moveWithCells="1">
                  <from>
                    <xdr:col>3</xdr:col>
                    <xdr:colOff>21771</xdr:colOff>
                    <xdr:row>34</xdr:row>
                    <xdr:rowOff>27214</xdr:rowOff>
                  </from>
                  <to>
                    <xdr:col>3</xdr:col>
                    <xdr:colOff>239486</xdr:colOff>
                    <xdr:row>34</xdr:row>
                    <xdr:rowOff>179614</xdr:rowOff>
                  </to>
                </anchor>
              </controlPr>
            </control>
          </mc:Choice>
        </mc:AlternateContent>
        <mc:AlternateContent xmlns:mc="http://schemas.openxmlformats.org/markup-compatibility/2006">
          <mc:Choice Requires="x14">
            <control shapeId="2080" r:id="rId31" name="Check Box 32">
              <controlPr locked="0" defaultSize="0" autoFill="0" autoLine="0" autoPict="0">
                <anchor moveWithCells="1">
                  <from>
                    <xdr:col>3</xdr:col>
                    <xdr:colOff>21771</xdr:colOff>
                    <xdr:row>36</xdr:row>
                    <xdr:rowOff>27214</xdr:rowOff>
                  </from>
                  <to>
                    <xdr:col>3</xdr:col>
                    <xdr:colOff>239486</xdr:colOff>
                    <xdr:row>36</xdr:row>
                    <xdr:rowOff>179614</xdr:rowOff>
                  </to>
                </anchor>
              </controlPr>
            </control>
          </mc:Choice>
        </mc:AlternateContent>
        <mc:AlternateContent xmlns:mc="http://schemas.openxmlformats.org/markup-compatibility/2006">
          <mc:Choice Requires="x14">
            <control shapeId="2049" r:id="rId32" name="Check Box 1">
              <controlPr locked="0" defaultSize="0" autoFill="0" autoLine="0" autoPict="0">
                <anchor moveWithCells="1">
                  <from>
                    <xdr:col>3</xdr:col>
                    <xdr:colOff>21771</xdr:colOff>
                    <xdr:row>80</xdr:row>
                    <xdr:rowOff>27214</xdr:rowOff>
                  </from>
                  <to>
                    <xdr:col>3</xdr:col>
                    <xdr:colOff>239486</xdr:colOff>
                    <xdr:row>80</xdr:row>
                    <xdr:rowOff>179614</xdr:rowOff>
                  </to>
                </anchor>
              </controlPr>
            </control>
          </mc:Choice>
        </mc:AlternateContent>
        <mc:AlternateContent xmlns:mc="http://schemas.openxmlformats.org/markup-compatibility/2006">
          <mc:Choice Requires="x14">
            <control shapeId="2081" r:id="rId33" name="Check Box 33">
              <controlPr locked="0" defaultSize="0" autoFill="0" autoLine="0" autoPict="0">
                <anchor moveWithCells="1">
                  <from>
                    <xdr:col>8</xdr:col>
                    <xdr:colOff>21771</xdr:colOff>
                    <xdr:row>58</xdr:row>
                    <xdr:rowOff>27214</xdr:rowOff>
                  </from>
                  <to>
                    <xdr:col>8</xdr:col>
                    <xdr:colOff>239486</xdr:colOff>
                    <xdr:row>58</xdr:row>
                    <xdr:rowOff>179614</xdr:rowOff>
                  </to>
                </anchor>
              </controlPr>
            </control>
          </mc:Choice>
        </mc:AlternateContent>
        <mc:AlternateContent xmlns:mc="http://schemas.openxmlformats.org/markup-compatibility/2006">
          <mc:Choice Requires="x14">
            <control shapeId="2082" r:id="rId34" name="Check Box 34">
              <controlPr locked="0" defaultSize="0" autoFill="0" autoLine="0" autoPict="0">
                <anchor moveWithCells="1">
                  <from>
                    <xdr:col>8</xdr:col>
                    <xdr:colOff>21771</xdr:colOff>
                    <xdr:row>63</xdr:row>
                    <xdr:rowOff>27214</xdr:rowOff>
                  </from>
                  <to>
                    <xdr:col>8</xdr:col>
                    <xdr:colOff>239486</xdr:colOff>
                    <xdr:row>63</xdr:row>
                    <xdr:rowOff>179614</xdr:rowOff>
                  </to>
                </anchor>
              </controlPr>
            </control>
          </mc:Choice>
        </mc:AlternateContent>
        <mc:AlternateContent xmlns:mc="http://schemas.openxmlformats.org/markup-compatibility/2006">
          <mc:Choice Requires="x14">
            <control shapeId="2083" r:id="rId35" name="Check Box 35">
              <controlPr locked="0" defaultSize="0" autoFill="0" autoLine="0" autoPict="0">
                <anchor moveWithCells="1">
                  <from>
                    <xdr:col>3</xdr:col>
                    <xdr:colOff>21771</xdr:colOff>
                    <xdr:row>82</xdr:row>
                    <xdr:rowOff>27214</xdr:rowOff>
                  </from>
                  <to>
                    <xdr:col>3</xdr:col>
                    <xdr:colOff>239486</xdr:colOff>
                    <xdr:row>82</xdr:row>
                    <xdr:rowOff>179614</xdr:rowOff>
                  </to>
                </anchor>
              </controlPr>
            </control>
          </mc:Choice>
        </mc:AlternateContent>
        <mc:AlternateContent xmlns:mc="http://schemas.openxmlformats.org/markup-compatibility/2006">
          <mc:Choice Requires="x14">
            <control shapeId="2084" r:id="rId36" name="Check Box 36">
              <controlPr locked="0" defaultSize="0" autoFill="0" autoLine="0" autoPict="0">
                <anchor moveWithCells="1">
                  <from>
                    <xdr:col>3</xdr:col>
                    <xdr:colOff>21771</xdr:colOff>
                    <xdr:row>82</xdr:row>
                    <xdr:rowOff>27214</xdr:rowOff>
                  </from>
                  <to>
                    <xdr:col>3</xdr:col>
                    <xdr:colOff>239486</xdr:colOff>
                    <xdr:row>82</xdr:row>
                    <xdr:rowOff>179614</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96CA1C66-097B-4454-AB9B-4D85D6FB2637}">
            <xm:f>'Application Form'!$M$4=1</xm:f>
            <x14:dxf>
              <font>
                <color rgb="FFFF0000"/>
              </font>
            </x14:dxf>
          </x14:cfRule>
          <xm:sqref>C53:C54</xm:sqref>
        </x14:conditionalFormatting>
        <x14:conditionalFormatting xmlns:xm="http://schemas.microsoft.com/office/excel/2006/main">
          <x14:cfRule type="expression" priority="1" id="{FB1822BA-2FFC-4BEA-B17C-73985F4FE224}">
            <xm:f>'Application Form'!$M$4</xm:f>
            <x14:dxf>
              <font>
                <color rgb="FFFF0000"/>
              </font>
            </x14:dxf>
          </x14:cfRule>
          <xm:sqref>C282:N290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B51"/>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0" defaultRowHeight="14.6" zeroHeight="1" x14ac:dyDescent="0.4"/>
  <cols>
    <col min="1" max="1" width="4.53515625" style="2" bestFit="1" customWidth="1"/>
    <col min="2" max="2" width="93" style="3" customWidth="1"/>
    <col min="3" max="4" width="9.15234375" style="209" hidden="1" customWidth="1"/>
    <col min="5" max="16384" width="9.15234375" style="209" hidden="1"/>
  </cols>
  <sheetData>
    <row r="1" spans="1:2" ht="18.45" customHeight="1" x14ac:dyDescent="0.4">
      <c r="A1" s="182"/>
      <c r="B1" s="204" t="s">
        <v>67</v>
      </c>
    </row>
    <row r="2" spans="1:2" ht="87.45" customHeight="1" x14ac:dyDescent="0.4">
      <c r="A2" s="182"/>
      <c r="B2" s="195" t="s">
        <v>242</v>
      </c>
    </row>
    <row r="3" spans="1:2" x14ac:dyDescent="0.4">
      <c r="A3" s="182"/>
      <c r="B3" s="196"/>
    </row>
    <row r="4" spans="1:2" x14ac:dyDescent="0.4">
      <c r="A4" s="182"/>
      <c r="B4" s="197" t="s">
        <v>243</v>
      </c>
    </row>
    <row r="5" spans="1:2" ht="87.45" customHeight="1" x14ac:dyDescent="0.4">
      <c r="A5" s="182"/>
      <c r="B5" s="198" t="s">
        <v>244</v>
      </c>
    </row>
    <row r="6" spans="1:2" ht="72.900000000000006" customHeight="1" x14ac:dyDescent="0.4">
      <c r="A6" s="182"/>
      <c r="B6" s="198" t="s">
        <v>245</v>
      </c>
    </row>
    <row r="7" spans="1:2" s="10" customFormat="1" ht="58.3" customHeight="1" x14ac:dyDescent="0.4">
      <c r="A7" s="183"/>
      <c r="B7" s="199" t="s">
        <v>246</v>
      </c>
    </row>
    <row r="8" spans="1:2" x14ac:dyDescent="0.4">
      <c r="A8" s="182"/>
      <c r="B8" s="184"/>
    </row>
    <row r="9" spans="1:2" x14ac:dyDescent="0.4">
      <c r="A9" s="185"/>
      <c r="B9" s="186" t="s">
        <v>247</v>
      </c>
    </row>
    <row r="10" spans="1:2" x14ac:dyDescent="0.4">
      <c r="A10" s="185" t="s">
        <v>248</v>
      </c>
      <c r="B10" s="200" t="s">
        <v>249</v>
      </c>
    </row>
    <row r="11" spans="1:2" x14ac:dyDescent="0.4">
      <c r="A11" s="185" t="s">
        <v>250</v>
      </c>
      <c r="B11" s="200" t="s">
        <v>251</v>
      </c>
    </row>
    <row r="12" spans="1:2" x14ac:dyDescent="0.4">
      <c r="A12" s="185" t="s">
        <v>252</v>
      </c>
      <c r="B12" s="200" t="s">
        <v>253</v>
      </c>
    </row>
    <row r="13" spans="1:2" x14ac:dyDescent="0.4">
      <c r="A13" s="185" t="s">
        <v>254</v>
      </c>
      <c r="B13" s="200" t="s">
        <v>255</v>
      </c>
    </row>
    <row r="14" spans="1:2" x14ac:dyDescent="0.4">
      <c r="A14" s="185" t="s">
        <v>256</v>
      </c>
      <c r="B14" s="200" t="s">
        <v>257</v>
      </c>
    </row>
    <row r="15" spans="1:2" ht="102" customHeight="1" x14ac:dyDescent="0.4">
      <c r="A15" s="188"/>
      <c r="B15" s="201" t="s">
        <v>258</v>
      </c>
    </row>
    <row r="16" spans="1:2" x14ac:dyDescent="0.4">
      <c r="A16" s="188"/>
      <c r="B16" s="189"/>
    </row>
    <row r="17" spans="1:2" x14ac:dyDescent="0.4">
      <c r="A17" s="188"/>
      <c r="B17" s="186" t="s">
        <v>259</v>
      </c>
    </row>
    <row r="18" spans="1:2" x14ac:dyDescent="0.4">
      <c r="A18" s="185" t="s">
        <v>260</v>
      </c>
      <c r="B18" s="200" t="s">
        <v>261</v>
      </c>
    </row>
    <row r="19" spans="1:2" x14ac:dyDescent="0.4">
      <c r="A19" s="185" t="s">
        <v>262</v>
      </c>
      <c r="B19" s="200" t="s">
        <v>263</v>
      </c>
    </row>
    <row r="20" spans="1:2" x14ac:dyDescent="0.4">
      <c r="A20" s="185" t="s">
        <v>264</v>
      </c>
      <c r="B20" s="200" t="s">
        <v>265</v>
      </c>
    </row>
    <row r="21" spans="1:2" x14ac:dyDescent="0.4">
      <c r="A21" s="185" t="s">
        <v>266</v>
      </c>
      <c r="B21" s="200" t="s">
        <v>267</v>
      </c>
    </row>
    <row r="22" spans="1:2" x14ac:dyDescent="0.4">
      <c r="A22" s="185" t="s">
        <v>268</v>
      </c>
      <c r="B22" s="200" t="s">
        <v>269</v>
      </c>
    </row>
    <row r="23" spans="1:2" x14ac:dyDescent="0.4">
      <c r="A23" s="185"/>
      <c r="B23" s="187"/>
    </row>
    <row r="24" spans="1:2" x14ac:dyDescent="0.4">
      <c r="A24" s="190"/>
      <c r="B24" s="193" t="s">
        <v>270</v>
      </c>
    </row>
    <row r="25" spans="1:2" ht="30.75" customHeight="1" x14ac:dyDescent="0.4">
      <c r="A25" s="194" t="s">
        <v>271</v>
      </c>
      <c r="B25" s="187" t="s">
        <v>272</v>
      </c>
    </row>
    <row r="26" spans="1:2" ht="29.15" customHeight="1" x14ac:dyDescent="0.4">
      <c r="A26" s="194" t="s">
        <v>273</v>
      </c>
      <c r="B26" s="187" t="s">
        <v>274</v>
      </c>
    </row>
    <row r="27" spans="1:2" ht="29.15" customHeight="1" x14ac:dyDescent="0.4">
      <c r="A27" s="194" t="s">
        <v>275</v>
      </c>
      <c r="B27" s="187" t="s">
        <v>276</v>
      </c>
    </row>
    <row r="28" spans="1:2" ht="29.15" customHeight="1" x14ac:dyDescent="0.4">
      <c r="A28" s="194" t="s">
        <v>277</v>
      </c>
      <c r="B28" s="187" t="s">
        <v>278</v>
      </c>
    </row>
    <row r="29" spans="1:2" ht="29.15" customHeight="1" x14ac:dyDescent="0.4">
      <c r="A29" s="194" t="s">
        <v>279</v>
      </c>
      <c r="B29" s="187" t="s">
        <v>280</v>
      </c>
    </row>
    <row r="30" spans="1:2" ht="29.15" customHeight="1" x14ac:dyDescent="0.4">
      <c r="A30" s="194" t="s">
        <v>281</v>
      </c>
      <c r="B30" s="187" t="s">
        <v>282</v>
      </c>
    </row>
    <row r="31" spans="1:2" x14ac:dyDescent="0.4">
      <c r="A31" s="194" t="s">
        <v>283</v>
      </c>
      <c r="B31" s="187" t="s">
        <v>284</v>
      </c>
    </row>
    <row r="32" spans="1:2" x14ac:dyDescent="0.4">
      <c r="A32" s="190"/>
      <c r="B32" s="187"/>
    </row>
    <row r="33" spans="1:2" x14ac:dyDescent="0.4">
      <c r="A33" s="194" t="s">
        <v>285</v>
      </c>
      <c r="B33" s="193" t="s">
        <v>286</v>
      </c>
    </row>
    <row r="34" spans="1:2" ht="72.900000000000006" customHeight="1" x14ac:dyDescent="0.4">
      <c r="A34" s="194" t="s">
        <v>287</v>
      </c>
      <c r="B34" s="198" t="s">
        <v>288</v>
      </c>
    </row>
    <row r="35" spans="1:2" ht="58.85" customHeight="1" x14ac:dyDescent="0.4">
      <c r="A35" s="194" t="s">
        <v>289</v>
      </c>
      <c r="B35" s="198" t="s">
        <v>290</v>
      </c>
    </row>
    <row r="36" spans="1:2" ht="43.75" customHeight="1" x14ac:dyDescent="0.4">
      <c r="A36" s="194" t="s">
        <v>291</v>
      </c>
      <c r="B36" s="198" t="s">
        <v>292</v>
      </c>
    </row>
    <row r="37" spans="1:2" ht="58.3" customHeight="1" x14ac:dyDescent="0.4">
      <c r="A37" s="194" t="s">
        <v>293</v>
      </c>
      <c r="B37" s="198" t="s">
        <v>294</v>
      </c>
    </row>
    <row r="38" spans="1:2" ht="29.15" customHeight="1" x14ac:dyDescent="0.4">
      <c r="A38" s="194" t="s">
        <v>295</v>
      </c>
      <c r="B38" s="198" t="s">
        <v>296</v>
      </c>
    </row>
    <row r="39" spans="1:2" ht="58.3" customHeight="1" x14ac:dyDescent="0.4">
      <c r="A39" s="194" t="s">
        <v>297</v>
      </c>
      <c r="B39" s="198" t="s">
        <v>298</v>
      </c>
    </row>
    <row r="40" spans="1:2" x14ac:dyDescent="0.4">
      <c r="A40" s="182"/>
      <c r="B40" s="191" t="s">
        <v>299</v>
      </c>
    </row>
    <row r="41" spans="1:2" x14ac:dyDescent="0.4">
      <c r="A41" s="182"/>
      <c r="B41" s="197" t="s">
        <v>300</v>
      </c>
    </row>
    <row r="42" spans="1:2" x14ac:dyDescent="0.4">
      <c r="A42" s="182"/>
      <c r="B42" s="202" t="s">
        <v>301</v>
      </c>
    </row>
    <row r="43" spans="1:2" ht="84.75" customHeight="1" x14ac:dyDescent="0.4">
      <c r="A43" s="182"/>
      <c r="B43" s="203" t="s">
        <v>302</v>
      </c>
    </row>
    <row r="44" spans="1:2" ht="55.5" customHeight="1" x14ac:dyDescent="0.4">
      <c r="A44" s="182"/>
      <c r="B44" s="202" t="s">
        <v>303</v>
      </c>
    </row>
    <row r="45" spans="1:2" ht="45" customHeight="1" x14ac:dyDescent="0.4">
      <c r="A45" s="182"/>
      <c r="B45" s="202" t="s">
        <v>304</v>
      </c>
    </row>
    <row r="46" spans="1:2" ht="59.25" customHeight="1" x14ac:dyDescent="0.4">
      <c r="A46" s="182"/>
      <c r="B46" s="202" t="s">
        <v>305</v>
      </c>
    </row>
    <row r="47" spans="1:2" ht="45" customHeight="1" x14ac:dyDescent="0.4">
      <c r="A47" s="182"/>
      <c r="B47" s="202" t="s">
        <v>306</v>
      </c>
    </row>
    <row r="48" spans="1:2" ht="53.25" customHeight="1" x14ac:dyDescent="0.4">
      <c r="A48" s="182"/>
      <c r="B48" s="202" t="s">
        <v>307</v>
      </c>
    </row>
    <row r="49" spans="1:2" x14ac:dyDescent="0.4">
      <c r="A49" s="182"/>
      <c r="B49" s="182"/>
    </row>
    <row r="50" spans="1:2" hidden="1" x14ac:dyDescent="0.4">
      <c r="A50" s="182"/>
      <c r="B50" s="192"/>
    </row>
    <row r="51" spans="1:2" x14ac:dyDescent="0.4">
      <c r="A51" s="182"/>
      <c r="B51" s="182"/>
    </row>
  </sheetData>
  <sheetProtection algorithmName="SHA-512" hashValue="A8R8PN6SdBx672l+Z0oZucvqCzBzGvQlE6nRdWWIb7AcvM5M5wIJvAt6Z7pcZXxF+j4aTQLWiMzpNr+//MR8kQ==" saltValue="3+VcRWwSxRph0P7vB0NoxA==" spinCount="100000" sheet="1" objects="1" scenarios="1" selectLockedCells="1"/>
  <pageMargins left="0.55000000000000004" right="0.26" top="0.88" bottom="0.45" header="0.17" footer="0.16"/>
  <pageSetup paperSize="9" scale="96" fitToHeight="2" orientation="portrait" horizontalDpi="4294967294" verticalDpi="0"/>
  <rowBreaks count="1" manualBreakCount="1">
    <brk id="32" max="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8"/>
  <sheetViews>
    <sheetView workbookViewId="0"/>
  </sheetViews>
  <sheetFormatPr defaultRowHeight="14.6" x14ac:dyDescent="0.4"/>
  <cols>
    <col min="1" max="1" width="36.07421875" style="217" customWidth="1"/>
    <col min="2" max="2" width="39.61328125" style="217" customWidth="1"/>
  </cols>
  <sheetData>
    <row r="1" spans="1:2" ht="24.9" customHeight="1" thickBot="1" x14ac:dyDescent="0.45">
      <c r="A1" s="221" t="s">
        <v>308</v>
      </c>
      <c r="B1" s="206" t="s">
        <v>309</v>
      </c>
    </row>
    <row r="2" spans="1:2" ht="41.6" customHeight="1" thickBot="1" x14ac:dyDescent="0.45">
      <c r="A2" s="205" t="s">
        <v>310</v>
      </c>
      <c r="B2" s="207" t="s">
        <v>311</v>
      </c>
    </row>
    <row r="3" spans="1:2" ht="41.6" customHeight="1" thickBot="1" x14ac:dyDescent="0.45">
      <c r="A3" s="205" t="s">
        <v>312</v>
      </c>
      <c r="B3" s="207" t="s">
        <v>313</v>
      </c>
    </row>
    <row r="4" spans="1:2" ht="41.6" customHeight="1" thickBot="1" x14ac:dyDescent="0.45">
      <c r="A4" s="205" t="s">
        <v>314</v>
      </c>
      <c r="B4" s="207" t="s">
        <v>315</v>
      </c>
    </row>
    <row r="5" spans="1:2" ht="27.45" customHeight="1" x14ac:dyDescent="0.4">
      <c r="A5" s="345" t="s">
        <v>316</v>
      </c>
      <c r="B5" s="347" t="s">
        <v>317</v>
      </c>
    </row>
    <row r="6" spans="1:2" ht="15" customHeight="1" thickBot="1" x14ac:dyDescent="0.45">
      <c r="A6" s="346"/>
      <c r="B6" s="346"/>
    </row>
    <row r="7" spans="1:2" ht="27.45" customHeight="1" x14ac:dyDescent="0.4">
      <c r="A7" s="345" t="s">
        <v>318</v>
      </c>
      <c r="B7" s="347" t="s">
        <v>319</v>
      </c>
    </row>
    <row r="8" spans="1:2" ht="15" customHeight="1" thickBot="1" x14ac:dyDescent="0.45">
      <c r="A8" s="346"/>
      <c r="B8" s="346"/>
    </row>
  </sheetData>
  <sheetProtection algorithmName="SHA-512" hashValue="W3AodWIxFwP2jhZL6X64sB+YJyAl5x1dwGSbNb2otaXPTtH/OVrny+q2wS6OdqscoI+B3NNVyWg9dk/c1Px8fg==" saltValue="pnIa8+VPxl4Oi0IJPs/0bw==" spinCount="100000" sheet="1" objects="1" scenarios="1"/>
  <mergeCells count="4">
    <mergeCell ref="A5:A6"/>
    <mergeCell ref="A7:A8"/>
    <mergeCell ref="B5:B6"/>
    <mergeCell ref="B7: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Application Form</vt:lpstr>
      <vt:lpstr>Pro Forma</vt:lpstr>
      <vt:lpstr>Advice Sheet</vt:lpstr>
      <vt:lpstr>2026-27 Application Deadlines</vt:lpstr>
      <vt:lpstr>'Advice Sheet'!Print_Area</vt:lpstr>
      <vt:lpstr>'Application Form'!Print_Area</vt:lpstr>
      <vt:lpstr>'Pro Forma'!Print_Area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Chappell</dc:creator>
  <cp:lastModifiedBy>Helen Froggatt</cp:lastModifiedBy>
  <cp:lastPrinted>2024-05-15T14:51:46Z</cp:lastPrinted>
  <dcterms:created xsi:type="dcterms:W3CDTF">2017-08-21T13:24:51Z</dcterms:created>
  <dcterms:modified xsi:type="dcterms:W3CDTF">2026-07-30T11:16:27Z</dcterms:modified>
</cp:coreProperties>
</file>