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helen\My Drive\TGSF google drive\Forms\Grants to Orgs\"/>
    </mc:Choice>
  </mc:AlternateContent>
  <xr:revisionPtr revIDLastSave="0" documentId="13_ncr:1_{9570C43C-9405-4907-9BCF-963190080C05}" xr6:coauthVersionLast="47" xr6:coauthVersionMax="47" xr10:uidLastSave="{00000000-0000-0000-0000-000000000000}"/>
  <bookViews>
    <workbookView xWindow="38280" yWindow="-120" windowWidth="38640" windowHeight="21120" xr2:uid="{00000000-000D-0000-FFFF-FFFF00000000}"/>
  </bookViews>
  <sheets>
    <sheet name="Instructions" sheetId="5" r:id="rId1"/>
    <sheet name="Application Form" sheetId="1" r:id="rId2"/>
    <sheet name="Pro Forma" sheetId="4" r:id="rId3"/>
    <sheet name="Advice Sheet" sheetId="6" r:id="rId4"/>
  </sheets>
  <definedNames>
    <definedName name="_xlnm.Print_Area" localSheetId="3">'Advice Sheet'!$A$1:$B$48</definedName>
    <definedName name="_xlnm.Print_Area" localSheetId="1">'Application Form'!$A$1:$K$109</definedName>
    <definedName name="_xlnm.Print_Area" localSheetId="2">'Pro Forma'!$A$1:$K$128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4" i="4" l="1"/>
  <c r="K80" i="1" l="1"/>
  <c r="N23" i="1" l="1"/>
  <c r="M23" i="1"/>
  <c r="E1" i="1" l="1"/>
  <c r="M7" i="1"/>
  <c r="K47" i="1" l="1"/>
  <c r="K96" i="1"/>
  <c r="K40" i="1" s="1"/>
  <c r="N22" i="1" l="1"/>
  <c r="M6" i="1" l="1"/>
  <c r="J283" i="4" l="1"/>
  <c r="K283" i="4"/>
  <c r="I283" i="4"/>
  <c r="G283" i="4"/>
  <c r="F283" i="4"/>
  <c r="E283" i="4"/>
  <c r="C283" i="4"/>
  <c r="L283" i="4"/>
  <c r="D283" i="4"/>
  <c r="B289" i="4" l="1"/>
  <c r="B288" i="4"/>
  <c r="B287" i="4"/>
  <c r="B286" i="4"/>
  <c r="B285" i="4"/>
  <c r="B284" i="4"/>
  <c r="B283" i="4"/>
  <c r="B282" i="4"/>
  <c r="B290" i="4"/>
  <c r="C290" i="4" l="1"/>
  <c r="M24" i="1" s="1"/>
  <c r="J59" i="4"/>
  <c r="E37" i="4"/>
  <c r="E35" i="4"/>
  <c r="E33" i="4"/>
  <c r="E101" i="1"/>
  <c r="H97" i="4"/>
  <c r="H95" i="4"/>
  <c r="H93" i="4"/>
  <c r="H91" i="4"/>
  <c r="H89" i="4"/>
  <c r="H87" i="4"/>
  <c r="H85" i="4"/>
  <c r="H83" i="4"/>
  <c r="N83" i="4" l="1"/>
  <c r="K97" i="4"/>
  <c r="K95" i="4"/>
  <c r="K93" i="4"/>
  <c r="K91" i="4"/>
  <c r="K89" i="4"/>
  <c r="K87" i="4"/>
  <c r="K85" i="4"/>
  <c r="K83" i="4"/>
  <c r="K81" i="4"/>
  <c r="H81" i="4"/>
  <c r="E97" i="4"/>
  <c r="E95" i="4"/>
  <c r="E93" i="4"/>
  <c r="E91" i="4"/>
  <c r="E89" i="4"/>
  <c r="E87" i="4"/>
  <c r="E83" i="4"/>
  <c r="E85" i="4"/>
  <c r="E81" i="4"/>
  <c r="B78" i="4" l="1"/>
  <c r="K39" i="1"/>
  <c r="M1" i="4"/>
  <c r="N4" i="1" l="1"/>
  <c r="B1" i="1" l="1"/>
  <c r="M5" i="1"/>
  <c r="C52" i="1" s="1"/>
  <c r="M1" i="1" l="1"/>
  <c r="M22" i="1" l="1"/>
  <c r="N21" i="1"/>
  <c r="M21" i="1"/>
  <c r="K48" i="1" l="1"/>
  <c r="M20" i="1" l="1"/>
  <c r="M19" i="1"/>
  <c r="M18" i="1"/>
  <c r="K49" i="1" l="1"/>
  <c r="D11" i="4" l="1"/>
  <c r="D10" i="4"/>
  <c r="C53" i="4" l="1"/>
  <c r="M27" i="1" l="1"/>
  <c r="M31" i="1"/>
  <c r="H95" i="1"/>
  <c r="I95" i="1" s="1"/>
  <c r="H94" i="1"/>
  <c r="I94" i="1" s="1"/>
  <c r="H93" i="1"/>
  <c r="I93" i="1" s="1"/>
  <c r="H92" i="1"/>
  <c r="H91" i="1"/>
  <c r="H90" i="1"/>
  <c r="H89" i="1"/>
  <c r="H88" i="1"/>
  <c r="I89" i="1" s="1"/>
  <c r="H87" i="1"/>
  <c r="I124" i="4"/>
  <c r="H86" i="1"/>
  <c r="H85" i="1"/>
  <c r="H84" i="1"/>
  <c r="H83" i="1"/>
  <c r="H82" i="1"/>
  <c r="I92" i="1" l="1"/>
  <c r="I86" i="1"/>
  <c r="I83" i="1"/>
  <c r="I96" i="1" l="1"/>
  <c r="H48" i="1" l="1"/>
  <c r="K45" i="1" s="1"/>
  <c r="I48" i="1"/>
  <c r="K50" i="1" l="1"/>
  <c r="M51" i="1"/>
  <c r="M50" i="1"/>
  <c r="M36" i="1"/>
  <c r="N24" i="1"/>
</calcChain>
</file>

<file path=xl/sharedStrings.xml><?xml version="1.0" encoding="utf-8"?>
<sst xmlns="http://schemas.openxmlformats.org/spreadsheetml/2006/main" count="373" uniqueCount="307">
  <si>
    <t>V</t>
  </si>
  <si>
    <t>THE TOTTENHAM GRAMMAR SCHOOL FOUNDATION</t>
  </si>
  <si>
    <t>A registered Charity</t>
  </si>
  <si>
    <t xml:space="preserve"> APPLICATION FOR A </t>
  </si>
  <si>
    <t>To:- The Clerk to the Foundation</t>
  </si>
  <si>
    <t>SOMERSET GRANT</t>
  </si>
  <si>
    <t>·</t>
  </si>
  <si>
    <t>THIS FORM IS FOR USE BY ORGANISATIONS WHEN SUBMITTING A REQUEST TO THE TOTTENHAM GRAMMAR SCHOOL FOUNDATION FOR GRANT FUNDING.</t>
  </si>
  <si>
    <r>
      <t>THE PERSON COMPLETING THIS FORM SHOULD BE FAMILIAR WITH THE MOST RECENT “</t>
    </r>
    <r>
      <rPr>
        <b/>
        <i/>
        <sz val="10"/>
        <color theme="1"/>
        <rFont val="Arial"/>
        <family val="2"/>
      </rPr>
      <t>ADVICE TO ORGANISATIONS</t>
    </r>
    <r>
      <rPr>
        <b/>
        <sz val="10"/>
        <color theme="1"/>
        <rFont val="Arial"/>
        <family val="2"/>
      </rPr>
      <t>” GUIDANCE SHEET ISSUED BY THE FOUNDATION.</t>
    </r>
  </si>
  <si>
    <t>ENTER YOUR DATA IN THE PINK FIELDS USING YOUR MOUSE, THE TAB KEY OR THE up/down AND left/right KEYS TO NAVIGATE THE FORM</t>
  </si>
  <si>
    <t>[1]</t>
  </si>
  <si>
    <t>ORGANISATION’S NAME:</t>
  </si>
  <si>
    <t>Address:</t>
  </si>
  <si>
    <t>Postcode:</t>
  </si>
  <si>
    <t>Telephone No:</t>
  </si>
  <si>
    <t>[2]</t>
  </si>
  <si>
    <t>CONTACT DETAILS:</t>
  </si>
  <si>
    <t>Preferred Title:</t>
  </si>
  <si>
    <t>Email Address:</t>
  </si>
  <si>
    <t>PLEASE PROVIDE THE FOLLOWING INFORMATION ABOUT THE GRANT BEING APPLIED FOR:</t>
  </si>
  <si>
    <t>[3]</t>
  </si>
  <si>
    <t>[4]</t>
  </si>
  <si>
    <t>[4a]</t>
  </si>
  <si>
    <t>Please state the estimated number of eligible young people</t>
  </si>
  <si>
    <t>TGSF OFFICE USE ONLY</t>
  </si>
  <si>
    <t>who will directly benefit from the project if this grant</t>
  </si>
  <si>
    <t>application is successful:</t>
  </si>
  <si>
    <t>[5]</t>
  </si>
  <si>
    <t>[6]</t>
  </si>
  <si>
    <t>[7]</t>
  </si>
  <si>
    <t>What is the amount being covered by the organisation’s own resources?</t>
  </si>
  <si>
    <t>[8]</t>
  </si>
  <si>
    <t>What is the amount being sought from other potential funders?</t>
  </si>
  <si>
    <t xml:space="preserve">CONTS ALSO INCL: PF   cont sheets x ___   L x ___   </t>
  </si>
  <si>
    <t>Dec on:</t>
  </si>
  <si>
    <t>Other:</t>
  </si>
  <si>
    <t xml:space="preserve">      via   N/P   R/D   S/D</t>
  </si>
  <si>
    <t>#2</t>
  </si>
  <si>
    <t xml:space="preserve">Ret2Con   Ret2Org   on: </t>
  </si>
  <si>
    <t>AoD via   P   T   E   on:</t>
  </si>
  <si>
    <t xml:space="preserve">Chr   Awds   Trst   Fin   Agr £                  on: </t>
  </si>
  <si>
    <t>[9]</t>
  </si>
  <si>
    <t>What is the timescale for receipt of the funds (e.g. does the project involve an event(s) that has a particular date(s) that has already been set)?</t>
  </si>
  <si>
    <t>[10]</t>
  </si>
  <si>
    <t>Full description of project / event / purchase, etc:</t>
  </si>
  <si>
    <t>[11]</t>
  </si>
  <si>
    <t>Item</t>
  </si>
  <si>
    <t>Description</t>
  </si>
  <si>
    <t>Session Length (in hrs)</t>
  </si>
  <si>
    <t>Hourly Rate</t>
  </si>
  <si>
    <t>Number of Sessions</t>
  </si>
  <si>
    <t>Sub Total</t>
  </si>
  <si>
    <t>01</t>
  </si>
  <si>
    <t>02</t>
  </si>
  <si>
    <t>03</t>
  </si>
  <si>
    <t>04</t>
  </si>
  <si>
    <t>05</t>
  </si>
  <si>
    <t>06</t>
  </si>
  <si>
    <t>* YOU CAN PUT YOUR OWN FORMULA IN THE 'Value' COLUMN TO GENERATE EACH ROW'S 'Sub Total'</t>
  </si>
  <si>
    <t>07</t>
  </si>
  <si>
    <t>08</t>
  </si>
  <si>
    <t>09</t>
  </si>
  <si>
    <t>10</t>
  </si>
  <si>
    <t>11</t>
  </si>
  <si>
    <t>12</t>
  </si>
  <si>
    <t>13</t>
  </si>
  <si>
    <t>14</t>
  </si>
  <si>
    <t>15</t>
  </si>
  <si>
    <t>[12]</t>
  </si>
  <si>
    <t>If the Tottenham Grammar School Foundation is unable to approve the full amount you have requested at point [5] overleaf, what alternative plans would be followed?</t>
  </si>
  <si>
    <t>[13]</t>
  </si>
  <si>
    <t>Current Pro Forma previously submitted on</t>
  </si>
  <si>
    <t>[14]</t>
  </si>
  <si>
    <t>Applicant’s Signature:</t>
  </si>
  <si>
    <t>(date)</t>
  </si>
  <si>
    <t>CONTACT’S NAME:</t>
  </si>
  <si>
    <r>
      <t xml:space="preserve">Total Project Cost </t>
    </r>
    <r>
      <rPr>
        <i/>
        <sz val="10"/>
        <color theme="1"/>
        <rFont val="Calibri"/>
        <family val="2"/>
        <scheme val="minor"/>
      </rPr>
      <t>(as shown in Section [6] overleaf)</t>
    </r>
  </si>
  <si>
    <r>
      <t xml:space="preserve">The total cost of the project </t>
    </r>
    <r>
      <rPr>
        <i/>
        <sz val="10"/>
        <color theme="1"/>
        <rFont val="Calibri"/>
        <family val="2"/>
        <scheme val="minor"/>
      </rPr>
      <t>(as derived from Section [11] overleaf)</t>
    </r>
    <r>
      <rPr>
        <sz val="11"/>
        <color theme="1"/>
        <rFont val="Calibri"/>
        <family val="2"/>
        <scheme val="minor"/>
      </rPr>
      <t xml:space="preserve"> is:</t>
    </r>
  </si>
  <si>
    <r>
      <t xml:space="preserve">Value </t>
    </r>
    <r>
      <rPr>
        <sz val="11"/>
        <color rgb="FFFF0000"/>
        <rFont val="Calibri"/>
        <family val="2"/>
        <scheme val="minor"/>
      </rPr>
      <t>*</t>
    </r>
  </si>
  <si>
    <r>
      <rPr>
        <b/>
        <sz val="10"/>
        <color rgb="FFFF0000"/>
        <rFont val="Calibri"/>
        <family val="2"/>
        <scheme val="minor"/>
      </rPr>
      <t>†</t>
    </r>
    <r>
      <rPr>
        <b/>
        <i/>
        <sz val="10"/>
        <color rgb="FFFF0000"/>
        <rFont val="Calibri"/>
        <family val="2"/>
        <scheme val="minor"/>
      </rPr>
      <t xml:space="preserve">  YOU CAN CHANGE THE PURPOSE OF THESE COLUMNS TO SUIT YOUR PROJECT or YOU CAN JUST USE THE 'Sub Total' COLUMN</t>
    </r>
  </si>
  <si>
    <r>
      <t xml:space="preserve">Full breakdown of all the costs associated with this application (where appropriate, copies of suppliers’ quotes/
estimates should be attached):                                                          </t>
    </r>
    <r>
      <rPr>
        <b/>
        <sz val="11"/>
        <color rgb="FFFF0000"/>
        <rFont val="Calibri"/>
        <family val="2"/>
        <scheme val="minor"/>
      </rPr>
      <t>†                †                †                 †                  †</t>
    </r>
  </si>
  <si>
    <t>Maximum of 50 words here please</t>
  </si>
  <si>
    <t>The total of the</t>
  </si>
  <si>
    <t>ADVICE TO ORGANISATIONS WHEN SUBMITTING REQUESTS FOR GRANTS</t>
  </si>
  <si>
    <t>Unlike many trusts, the Foundation does not adopt any ‘current priorities’ for its grant making decisions. This advice sheet is based on the Scheme for the Regulation of the Foundation (as approved by the Charity Commissioners) and the rules / conditions made from time to time by the Trustees within the limits prescribed by the Scheme. The Foundation tries to encourage creativity amongst the applications it receives – therefore the following guidance is primarily based on the restrictions that do exist.</t>
  </si>
  <si>
    <t>This is interpreted as the Foundation cannot fund:</t>
  </si>
  <si>
    <t>the construction, adaptation, repair and maintenance of school buildings</t>
  </si>
  <si>
    <t>the repair and maintenance of school equipment</t>
  </si>
  <si>
    <t>the direct delivery of the National Curriculum</t>
  </si>
  <si>
    <t>the purchase of vehicles</t>
  </si>
  <si>
    <t>Therefore the Foundation cannot fund:</t>
  </si>
  <si>
    <t>the training of staff</t>
  </si>
  <si>
    <t>resources exclusively for parents</t>
  </si>
  <si>
    <t>the cost of adults attending trips</t>
  </si>
  <si>
    <t>any grants for people aged 25 years or over</t>
  </si>
  <si>
    <t>to receive, where an organisation has a wide catchment area or where it operates near the Borough’s boundaries, an indication of the number (or proportion) of expected beneficiaries who are resident in Haringey</t>
  </si>
  <si>
    <t>not to be the sole provider of funds for a project: applications should try and show that other contributions are being/have been sought, e.g. PTA, other Trusts, school/Borough budgets, etc</t>
  </si>
  <si>
    <t>to be asked to contribute towards specific events, projects or purchases rather than to provide a grant as a general subsidy for a particular budget or fund</t>
  </si>
  <si>
    <t>applications to be clear and concise and, where appropriate, accompanied by copies of suppliers’ quotes/ estimates (more than one for large amounts – to demonstrate best value)</t>
  </si>
  <si>
    <t>applications to be accompanied by a copy the organisation’s most recent audited accounts and, for first time applicants, a current constitution (or equivalent document) – see pro forma</t>
  </si>
  <si>
    <t>that where coach hire is part of an application, details of costs and vehicle capacities should be provided to demonstrate best value</t>
  </si>
  <si>
    <t>to receive reports of how grants have been used, especially when repeat applications are submitted</t>
  </si>
  <si>
    <t>Where items purchased with granted funds could be regarded as a capital asset (e.g. a computer or a musical instrument), they should not be sold or ownership transferred without the permission of the Foundation. Furthermore, the Trustees will expect that, if the potential recipient is a charity or an educational institution, they should also be based or active in the London Borough of Haringey and the item should be donated without charge.</t>
  </si>
  <si>
    <t>The Foundation may ask organisations to confirm that they have taken appropriate steps to comply with current Child Protection and Health &amp; Safety recommended best practice for their sport or activity. Applicants should be prepared to answer this.</t>
  </si>
  <si>
    <t>&gt;&gt;&gt;&gt;&gt;&lt;&lt;&lt;&lt;&lt; </t>
  </si>
  <si>
    <t>SARAH, DUCHESS OF SOMERSET</t>
  </si>
  <si>
    <t>In her Will dated 17 May 1686 Sarah, Duchess of Somerset, included the following:</t>
  </si>
  <si>
    <t>“ Also I do give and appoint the sum of two hundred and fifty pounds, to be expended, paid, and laid out by mine executors, in and for the making an additional building to the school house at Tottenham, near the High Cross, in the County of Middlesex, for the enlargement thereof; whereby it may be made capable to receive a greater number of scholars. Also I do give and appoint the further sum of eleven hundred pounds. . . . for the buying and purchasing of lands, rents, or other hereditaments, in fee simple, and they do settle the same for the support and maintenance of the school, and the master and usher of the said school for ever . . .”.</t>
  </si>
  <si>
    <t>When Sarah died on 25 October 1692 she was buried in Westminster Abbey and in the fullness of time the terms of her Will were carried out and land purchased for the benefit of the school. Much of this land was sold by the Governors in the 1890's to Charterhouse School, and the remainder in 1927.</t>
  </si>
  <si>
    <t>Sadly, the School which Sarah endowed did not survive ‘for ever’ and in 1987 the Governors had reluctantly to recommend its closure to the local education authority and the Secretary of State for Education. That recommendation was approved and the School, by now known as The Somerset School, finally closed its doors in July 1988 after more than 300 years serving Tottenham and Haringey boys.</t>
  </si>
  <si>
    <t>A new, smaller body of Trustees was appointed to administer a new look and considerably wealthier Tottenham Grammar School Foundation. Most had been Governors of The Somerset School and were well aware of the traditions, both of the School and the Foundation.</t>
  </si>
  <si>
    <t>Trustees have endeavoured to administer the Foundation as they imagine Sarah would have wished had she lived in the twenty-first century. By so doing, Trustees hope to be able to act within the spirit of her Will and continue to provide for the education of young people from Tottenham, thereby keeping Sarah, Duchess of Somerset, in her rightful place as a major influence in local education.</t>
  </si>
  <si>
    <t>1(a)</t>
  </si>
  <si>
    <t>1(b)</t>
  </si>
  <si>
    <t>1(c)</t>
  </si>
  <si>
    <t>1(d)</t>
  </si>
  <si>
    <t>1(e)</t>
  </si>
  <si>
    <t>1(f)</t>
  </si>
  <si>
    <t>1(g)</t>
  </si>
  <si>
    <t>1(h)</t>
  </si>
  <si>
    <t>1(i)</t>
  </si>
  <si>
    <t>1(j)</t>
  </si>
  <si>
    <t>2(a)</t>
  </si>
  <si>
    <t>2(b)</t>
  </si>
  <si>
    <t>2(c)</t>
  </si>
  <si>
    <t>2(d)</t>
  </si>
  <si>
    <t>2(e)</t>
  </si>
  <si>
    <t>2(f)</t>
  </si>
  <si>
    <t>2(g)</t>
  </si>
  <si>
    <t>3(a)</t>
  </si>
  <si>
    <t>3(b)</t>
  </si>
  <si>
    <t>3(c)</t>
  </si>
  <si>
    <t>3(d)</t>
  </si>
  <si>
    <t>3(e)</t>
  </si>
  <si>
    <t>3(f)</t>
  </si>
  <si>
    <t>3</t>
  </si>
  <si>
    <t>NB: the total value of [5]+[7]+[8] should = [6]</t>
  </si>
  <si>
    <t>Maximum of 10 words here please</t>
  </si>
  <si>
    <r>
      <t xml:space="preserve">What is this particular project’s TITLE?                </t>
    </r>
    <r>
      <rPr>
        <i/>
        <sz val="11"/>
        <color theme="1"/>
        <rFont val="Calibri"/>
        <family val="2"/>
        <scheme val="minor"/>
      </rPr>
      <t>(no more than 10 words please - you can provide a longer statement in Section [4] below and a full description is required in Section [10] overleaf)</t>
    </r>
    <r>
      <rPr>
        <sz val="11"/>
        <color theme="1"/>
        <rFont val="Calibri"/>
        <family val="2"/>
        <scheme val="minor"/>
      </rPr>
      <t>:</t>
    </r>
  </si>
  <si>
    <r>
      <t xml:space="preserve">Please give a concise summary </t>
    </r>
    <r>
      <rPr>
        <i/>
        <sz val="11"/>
        <color theme="1"/>
        <rFont val="Calibri"/>
        <family val="2"/>
        <scheme val="minor"/>
      </rPr>
      <t>(no more than 50 words)</t>
    </r>
    <r>
      <rPr>
        <sz val="11"/>
        <color theme="1"/>
        <rFont val="Calibri"/>
        <family val="2"/>
        <scheme val="minor"/>
      </rPr>
      <t xml:space="preserve"> of the particular project or need the grant will be used for </t>
    </r>
    <r>
      <rPr>
        <i/>
        <sz val="11"/>
        <color theme="1"/>
        <rFont val="Calibri"/>
        <family val="2"/>
        <scheme val="minor"/>
      </rPr>
      <t>(a fuller description can be provided overleaf)</t>
    </r>
    <r>
      <rPr>
        <sz val="11"/>
        <color theme="1"/>
        <rFont val="Calibri"/>
        <family val="2"/>
        <scheme val="minor"/>
      </rPr>
      <t>:</t>
    </r>
  </si>
  <si>
    <t>←</t>
  </si>
  <si>
    <r>
      <t xml:space="preserve">(over-type with relevant dates)  </t>
    </r>
    <r>
      <rPr>
        <sz val="9"/>
        <color theme="1"/>
        <rFont val="Calibri"/>
        <family val="2"/>
        <scheme val="minor"/>
      </rPr>
      <t>↓</t>
    </r>
  </si>
  <si>
    <t>Pro Forma included?</t>
  </si>
  <si>
    <t>Your completed submission (application form + Pro Forma if necessary) should be sent by email as an Excel spreadsheet/workbook - do not convert it to any other format - do not print it and then scan it for submission. If you prefer to send a printed and signed original by post, that must be in addition to the emailed Excel spreadsheet/workbook.spreadsheet.</t>
  </si>
  <si>
    <t>ORG</t>
  </si>
  <si>
    <t>PRO FORMA FOR</t>
  </si>
  <si>
    <t>ORGANISATIONS</t>
  </si>
  <si>
    <t>All items on this page, points [1] to [5] and points [6] and [10] overleaf must be completed. If more space is needed to respond to any points, please continue on a separate sheet clearly stating the point number to which the additional information relates.</t>
  </si>
  <si>
    <t>THIS PRO FORMA IS FOR USE BY ORGANISATIONS TO SUPPLY GENERAL INFORMATION TO THE TOTTENHAM GRAMMAR SCHOOL FOUNDATION SO THAT RECORDS CAN BE KEPT UP TO DATE AND GRANT APPLICATIONS CAN PROCESSED AS EFFICIENTLY AS POSSIBLE.</t>
  </si>
  <si>
    <t>Telephone:  020 8882 2999</t>
  </si>
  <si>
    <t>When was the organisation established?</t>
  </si>
  <si>
    <t>Date:</t>
  </si>
  <si>
    <t>Please give a brief summary of the ethos, the main aims and the functions of the organisation:</t>
  </si>
  <si>
    <t>Does the organisation seek to provide support only to particular communities?</t>
  </si>
  <si>
    <t>If you answered ‘yes’ to this point, please provide an explanation in this box:</t>
  </si>
  <si>
    <t>What proportion of the organisation’s members/beneficiaries are residents of the London Borough of Haringey?</t>
  </si>
  <si>
    <t>What proportion of the organisation’s members/beneficiaries are aged below 25 years?</t>
  </si>
  <si>
    <t>Added to Vol Org db on:</t>
  </si>
  <si>
    <t>Regarding the organisation’s adopted policies etc, please indicate those that are available and those which are submitted with this pro forma:</t>
  </si>
  <si>
    <t>AVAILABLE</t>
  </si>
  <si>
    <t>ENCLOSED</t>
  </si>
  <si>
    <r>
      <t>SUBMITTED</t>
    </r>
    <r>
      <rPr>
        <b/>
        <sz val="10"/>
        <color theme="1"/>
        <rFont val="Arial"/>
        <family val="2"/>
      </rPr>
      <t>*</t>
    </r>
  </si>
  <si>
    <t>TRUST DEED / CONSTITUTION</t>
  </si>
  <si>
    <t>MOST RECENT ANNUAL REPORT</t>
  </si>
  <si>
    <t>CHILD PROTECTION/SAFEGUARDING POLICY</t>
  </si>
  <si>
    <t>EQUAL OPPORTUNITIES POLICY</t>
  </si>
  <si>
    <t>DIVERSITY POLICY</t>
  </si>
  <si>
    <t>HEALTH AND SAFETY POLICY</t>
  </si>
  <si>
    <t>INSURANCE POLICY</t>
  </si>
  <si>
    <r>
      <t xml:space="preserve">OTHER RELEVANT POLICIES </t>
    </r>
    <r>
      <rPr>
        <b/>
        <sz val="8"/>
        <color theme="1"/>
        <rFont val="Calibri"/>
        <family val="2"/>
        <scheme val="minor"/>
      </rPr>
      <t>(please specify below)</t>
    </r>
    <r>
      <rPr>
        <b/>
        <sz val="11"/>
        <color theme="1"/>
        <rFont val="Calibri"/>
        <family val="2"/>
        <scheme val="minor"/>
      </rPr>
      <t>:</t>
    </r>
  </si>
  <si>
    <t>Enter details of any other relevant policies here:</t>
  </si>
  <si>
    <t>What are the organisation’s plans for the future? If available, please attach a programme of events.</t>
  </si>
  <si>
    <t>PREVIOUSLY</t>
  </si>
  <si>
    <t>Any other comments or relevant information:</t>
  </si>
  <si>
    <t>Contact’s Signature:</t>
  </si>
  <si>
    <r>
      <rPr>
        <b/>
        <i/>
        <sz val="11"/>
        <color theme="1"/>
        <rFont val="Calibri"/>
        <family val="2"/>
        <scheme val="minor"/>
      </rPr>
      <t>Please Note</t>
    </r>
    <r>
      <rPr>
        <b/>
        <sz val="11"/>
        <color theme="1"/>
        <rFont val="Calibri"/>
        <family val="2"/>
        <scheme val="minor"/>
      </rPr>
      <t xml:space="preserve">: This form is </t>
    </r>
    <r>
      <rPr>
        <b/>
        <u/>
        <sz val="11"/>
        <color theme="1"/>
        <rFont val="Calibri"/>
        <family val="2"/>
        <scheme val="minor"/>
      </rPr>
      <t>not</t>
    </r>
    <r>
      <rPr>
        <b/>
        <sz val="11"/>
        <color theme="1"/>
        <rFont val="Calibri"/>
        <family val="2"/>
        <scheme val="minor"/>
      </rPr>
      <t xml:space="preserve"> an application form.</t>
    </r>
  </si>
  <si>
    <t>Bank Branch Sort Code:</t>
  </si>
  <si>
    <t>Bank Account Number:</t>
  </si>
  <si>
    <t>IF YOUR A/C No. IS LESS THAN 8 DIGITS – PLEASE INCLUDE LEADING ZEROS</t>
  </si>
  <si>
    <r>
      <rPr>
        <b/>
        <sz val="12"/>
        <color theme="1"/>
        <rFont val="Calibri"/>
        <family val="2"/>
        <scheme val="minor"/>
      </rPr>
      <t>BANK DETAILS</t>
    </r>
    <r>
      <rPr>
        <b/>
        <sz val="11"/>
        <color theme="1"/>
        <rFont val="Calibri"/>
        <family val="2"/>
        <scheme val="minor"/>
      </rPr>
      <t xml:space="preserve">:                </t>
    </r>
    <r>
      <rPr>
        <sz val="11"/>
        <color theme="1"/>
        <rFont val="Calibri"/>
        <family val="2"/>
        <scheme val="minor"/>
      </rPr>
      <t>Bank Account Name:</t>
    </r>
  </si>
  <si>
    <t>or</t>
  </si>
  <si>
    <t>- see Advice Sheet paragraphs 1(i) and 1(j), etc</t>
  </si>
  <si>
    <t xml:space="preserve">   via   N/P   R/D   S/D</t>
  </si>
  <si>
    <t xml:space="preserve">↓ (over-type with relevant date) </t>
  </si>
  <si>
    <t>[4b]</t>
  </si>
  <si>
    <t xml:space="preserve"> </t>
  </si>
  <si>
    <t>[9a]</t>
  </si>
  <si>
    <r>
      <t xml:space="preserve">For </t>
    </r>
    <r>
      <rPr>
        <b/>
        <sz val="11"/>
        <color theme="1"/>
        <rFont val="Calibri"/>
        <family val="2"/>
        <scheme val="minor"/>
      </rPr>
      <t>THIS PROJECT ONLY</t>
    </r>
    <r>
      <rPr>
        <sz val="11"/>
        <color theme="1"/>
        <rFont val="Calibri"/>
        <family val="2"/>
        <scheme val="minor"/>
      </rPr>
      <t xml:space="preserve"> please state the actual physical/geographical delivery location (including postcode):</t>
    </r>
  </si>
  <si>
    <r>
      <rPr>
        <b/>
        <sz val="10"/>
        <color theme="0"/>
        <rFont val="Wingdings"/>
        <charset val="2"/>
      </rPr>
      <t>ß</t>
    </r>
    <r>
      <rPr>
        <b/>
        <sz val="10"/>
        <color theme="0"/>
        <rFont val="Calibri"/>
        <family val="2"/>
        <scheme val="minor"/>
      </rPr>
      <t xml:space="preserve"> Press "Ctrl ;" to easily insert TODAY'S DATE here</t>
    </r>
  </si>
  <si>
    <t>THIS PRO FORMA SHOULD ACCOMPANY A FULLY COMPLETED “APPLICATION FOR A SOMERSET GRANT” FORM (unless a pro forma has already been submitted to the Foundation within the previous 12 months and the information thereby provided remains up to date).</t>
  </si>
  <si>
    <r>
      <t xml:space="preserve">THIS APPLICATION FORM SHOULD BE ACCOMPANIED BY A FULLY COMPLETED </t>
    </r>
    <r>
      <rPr>
        <b/>
        <i/>
        <sz val="10"/>
        <color theme="1"/>
        <rFont val="Arial"/>
        <family val="2"/>
      </rPr>
      <t>“PRO FORMA FOR ORGANISATIONS”</t>
    </r>
    <r>
      <rPr>
        <b/>
        <sz val="10"/>
        <color theme="1"/>
        <rFont val="Arial"/>
        <family val="2"/>
      </rPr>
      <t xml:space="preserve"> FORM </t>
    </r>
    <r>
      <rPr>
        <b/>
        <sz val="9"/>
        <color theme="1"/>
        <rFont val="Arial"/>
        <family val="2"/>
      </rPr>
      <t xml:space="preserve">(unless one has already been submitted to the Foundation within the </t>
    </r>
    <r>
      <rPr>
        <b/>
        <sz val="9"/>
        <color rgb="FFFF0000"/>
        <rFont val="Arial"/>
        <family val="2"/>
      </rPr>
      <t>previous 12 months</t>
    </r>
    <r>
      <rPr>
        <b/>
        <sz val="9"/>
        <color theme="1"/>
        <rFont val="Arial"/>
        <family val="2"/>
      </rPr>
      <t>).</t>
    </r>
  </si>
  <si>
    <r>
      <t xml:space="preserve">For </t>
    </r>
    <r>
      <rPr>
        <b/>
        <sz val="11"/>
        <color theme="1"/>
        <rFont val="Calibri"/>
        <family val="2"/>
        <scheme val="minor"/>
      </rPr>
      <t>THIS APPLICATION ONLY</t>
    </r>
    <r>
      <rPr>
        <sz val="11"/>
        <color theme="1"/>
        <rFont val="Calibri"/>
        <family val="2"/>
        <scheme val="minor"/>
      </rPr>
      <t xml:space="preserve"> please
state (as a %) the estimated proportion
of beneficiaries who are:</t>
    </r>
  </si>
  <si>
    <r>
      <t xml:space="preserve">Your completed submission (application form + Pro Forma if necessary) </t>
    </r>
    <r>
      <rPr>
        <b/>
        <i/>
        <sz val="10"/>
        <color rgb="FFFF0000"/>
        <rFont val="Calibri"/>
        <family val="2"/>
        <scheme val="minor"/>
      </rPr>
      <t>should be sent by email (to clerk@tgsf.info) as an Excel spreadsheet/workbook</t>
    </r>
    <r>
      <rPr>
        <b/>
        <i/>
        <sz val="10"/>
        <color theme="1"/>
        <rFont val="Calibri"/>
        <family val="2"/>
        <scheme val="minor"/>
      </rPr>
      <t xml:space="preserve"> - do not convert it to any other format - do not print it and then scan it for submission.
If you prefer to send a printed and signed original by post, that must be in addition to the emailed Excel spreadsheet/workbook.</t>
    </r>
  </si>
  <si>
    <r>
      <t>[10a]</t>
    </r>
    <r>
      <rPr>
        <sz val="11"/>
        <color theme="1"/>
        <rFont val="Calibri"/>
        <family val="2"/>
        <scheme val="minor"/>
      </rPr>
      <t xml:space="preserve"> State here at least two intended objectives for this proposed project that can be used to monitor outcomes:</t>
    </r>
  </si>
  <si>
    <t>Is the organisation -</t>
  </si>
  <si>
    <t xml:space="preserve"> - a Registered Charity?</t>
  </si>
  <si>
    <t>If you did not answer ‘yes’ to one of the above points, please explain in this box when the organisation plans to register or say why it has not, or will not. If constituted using a completely different structure, explain this also.</t>
  </si>
  <si>
    <t>number here:</t>
  </si>
  <si>
    <t xml:space="preserve">       If YES to either, please give its registration</t>
  </si>
  <si>
    <t>MOST RECENT ANNUAL ACCOUNTS**</t>
  </si>
  <si>
    <r>
      <t xml:space="preserve">** </t>
    </r>
    <r>
      <rPr>
        <i/>
        <sz val="9"/>
        <color theme="1"/>
        <rFont val="Calibri"/>
        <family val="2"/>
        <scheme val="minor"/>
      </rPr>
      <t>if only 'micro accounts' are produced, Management Accounts (or equivalent) should be provided</t>
    </r>
  </si>
  <si>
    <t>GO BACK UP TO THE TOP OF THIS SHEET</t>
  </si>
  <si>
    <t xml:space="preserve"> (click to un-tick if appropriate)</t>
  </si>
  <si>
    <t xml:space="preserve">                                                                                                                   (click to tick as appropriate)              (click to un-tick as appropriate)         ( *not more than 12 mths ago)</t>
  </si>
  <si>
    <t xml:space="preserve"> - a Community Interest Company?</t>
  </si>
  <si>
    <t xml:space="preserve"> - a Community Amateur Sports Club?</t>
  </si>
  <si>
    <t>(tick as appropriate)</t>
  </si>
  <si>
    <t>to Extract #2</t>
  </si>
  <si>
    <t>to Extract #5</t>
  </si>
  <si>
    <t>(please tick if appropriate)</t>
  </si>
  <si>
    <t>What is the amount being requested from the Tottenham GS Foundation?</t>
  </si>
  <si>
    <t>[4c]</t>
  </si>
  <si>
    <t>Please briefly describe how beneficiaries will be recruited to this project:</t>
  </si>
  <si>
    <t>:</t>
  </si>
  <si>
    <r>
      <rPr>
        <sz val="6"/>
        <color theme="1"/>
        <rFont val="Calibri"/>
        <family val="2"/>
        <scheme val="minor"/>
      </rPr>
      <t xml:space="preserve"> </t>
    </r>
    <r>
      <rPr>
        <sz val="10"/>
        <color theme="1"/>
        <rFont val="Calibri"/>
        <family val="2"/>
        <scheme val="minor"/>
      </rPr>
      <t>(i) LB Haringey resident:</t>
    </r>
  </si>
  <si>
    <t>(ii) aged 
below 25 yrs:</t>
  </si>
  <si>
    <r>
      <t xml:space="preserve">(iv) are 
  </t>
    </r>
    <r>
      <rPr>
        <b/>
        <sz val="10"/>
        <color theme="1"/>
        <rFont val="Calibri"/>
        <family val="2"/>
        <scheme val="minor"/>
      </rPr>
      <t>FEMALE</t>
    </r>
    <r>
      <rPr>
        <sz val="10"/>
        <color theme="1"/>
        <rFont val="Calibri"/>
        <family val="2"/>
        <scheme val="minor"/>
      </rPr>
      <t>:</t>
    </r>
  </si>
  <si>
    <r>
      <t xml:space="preserve">(iii) are 
    </t>
    </r>
    <r>
      <rPr>
        <b/>
        <sz val="10"/>
        <color theme="1"/>
        <rFont val="Calibri"/>
        <family val="2"/>
        <scheme val="minor"/>
      </rPr>
      <t>MALE</t>
    </r>
    <r>
      <rPr>
        <sz val="10"/>
        <color theme="1"/>
        <rFont val="Calibri"/>
        <family val="2"/>
        <scheme val="minor"/>
      </rPr>
      <t>:</t>
    </r>
  </si>
  <si>
    <t>PLEASE ANSWER THE FOLLOWING REGARDING THE ORGANISATION NAMED AT POINT [1]:</t>
  </si>
  <si>
    <t>@</t>
  </si>
  <si>
    <t>TGSF OFFICE USE ONLY  - non staffing</t>
  </si>
  <si>
    <t>[6a]</t>
  </si>
  <si>
    <t>Does the organisation seek to provide support to only one particular gender?</t>
  </si>
  <si>
    <t>If you answered ‘yes’ to this point, please state which gender (boys or girls) in this box</t>
  </si>
  <si>
    <t>and give the name(s) of any partner organisations you may work with that provide services for the other gender:</t>
  </si>
  <si>
    <t>Sections [1] to [9] should be completed. Sections [10] and [11] overleaf may be supplemented by a letter or report. If more space is needed to respond to any points, please continue on a separate worksheet clearly stating the point number to which the additional information relates.</t>
  </si>
  <si>
    <t>It is important that the text you enter in Sections [10] and [10a] properly fits the box and is not cropped when the worksheet is viewed at the 100% magnification level. If you need to include more text than will fit, you must insert a new worksheet for it and provide appropriate cross references. Failure to do this may result in your request being rejected.</t>
  </si>
  <si>
    <t>VOL (2026)</t>
  </si>
  <si>
    <t>PO Box 81763
LONDON</t>
  </si>
  <si>
    <t>N4 9QD
Telephone:  020 8882 2999</t>
  </si>
  <si>
    <t>To:-        The Clerk to the Foundation
PO Box 81763</t>
  </si>
  <si>
    <t>London
N4 9QD</t>
  </si>
  <si>
    <r>
      <t>The Foundation prefers</t>
    </r>
    <r>
      <rPr>
        <b/>
        <sz val="11"/>
        <color rgb="FF00B050"/>
        <rFont val="Aptos"/>
        <family val="2"/>
      </rPr>
      <t>:</t>
    </r>
  </si>
  <si>
    <r>
      <t>Other Points</t>
    </r>
    <r>
      <rPr>
        <b/>
        <sz val="11"/>
        <color theme="1"/>
        <rFont val="Aptos"/>
        <family val="2"/>
      </rPr>
      <t>:</t>
    </r>
  </si>
  <si>
    <r>
      <t xml:space="preserve">The Will continued to set the Master's salary at £40 per annum and the Usher's at £10 p.a. and laid down a number of provisions for the school, in particular that it was to provide free education for </t>
    </r>
    <r>
      <rPr>
        <i/>
        <sz val="10"/>
        <color theme="1"/>
        <rFont val="Aptos"/>
        <family val="2"/>
      </rPr>
      <t>“ . . . . the children of all such people, inhabiting within the said Parish of Tottenham, as shall not have estates or their own, or free or copyhold, of twenty pounds per annum. ”</t>
    </r>
  </si>
  <si>
    <t>Application forms and pro formas are also available from the Clerk. The Clerk can be contacted by telephoning 020 8882 2999 or by emailing clerk@tgsf.info</t>
  </si>
  <si>
    <r>
      <t xml:space="preserve">Applications should be made on the Application Form in this workbook and should be accompanied by a fully completed </t>
    </r>
    <r>
      <rPr>
        <i/>
        <sz val="11"/>
        <color theme="1"/>
        <rFont val="Aptos"/>
        <family val="2"/>
      </rPr>
      <t>“PRO FORMA FOR ORGANISATIONS”</t>
    </r>
    <r>
      <rPr>
        <sz val="11"/>
        <color theme="1"/>
        <rFont val="Aptos"/>
        <family val="2"/>
      </rPr>
      <t xml:space="preserve"> (unless one has already been submitted to the Foundation within the previous 12 months and the information thereby provided remains up to date). Applications are considered on their individual merits and in the context of any constraints that may be placed on the availability of the Foundation’s resources at the time.</t>
    </r>
  </si>
  <si>
    <t>the employment of staff or payment to individuals for the provision of services</t>
  </si>
  <si>
    <t>The Committee or the Chair’s decisions are usually notified to applicants within 7 to 10 days. However, notifications may take longer during the Autumn Term because of the Foundation’s extensive activity processing Undergraduate and college Awards for individual students. Applicants may find it easier to check the status of their application by sending an email to the Clerk (see below).</t>
  </si>
  <si>
    <t>young people who do not live in the Borough of Haringey unless they attend/attended a school in Haringey</t>
  </si>
  <si>
    <t>TGSF Voluntary Organisations Application Pack – Instructions</t>
  </si>
  <si>
    <t>Somerset Grants – Please read these instructions carefully before completing your application</t>
  </si>
  <si>
    <t>BEFORE YOU BEGIN</t>
  </si>
  <si>
    <t>a)</t>
  </si>
  <si>
    <t>Ensure you are using the latest version of the application form. The Trustees always require all funding requests to be made on the latest version</t>
  </si>
  <si>
    <t>b)</t>
  </si>
  <si>
    <t>c)</t>
  </si>
  <si>
    <t>d)</t>
  </si>
  <si>
    <t>e)</t>
  </si>
  <si>
    <t>ABOUT THIS WORKBOOK</t>
  </si>
  <si>
    <t>This Excel Workbook contains three key worksheets:</t>
  </si>
  <si>
    <t>Application Form – The main application form. Please enter your organisation's name and complete all relevant sections</t>
  </si>
  <si>
    <t>Pro Forma – Your organisation's financial proforma. This must be completed if a proforma has not been submitted to the Foundation within the last 12 months</t>
  </si>
  <si>
    <t>Advice Sheet – Information about what the Foundation can and cannot fund</t>
  </si>
  <si>
    <t>COMPLETING THE FORM</t>
  </si>
  <si>
    <t>Enter your organisation's name on the Application Form and complete all relevant sections</t>
  </si>
  <si>
    <t>Pay attention to the dark grey column on the right-hand side of the viewable area. This contains:</t>
  </si>
  <si>
    <t>•  Tips (in red/yellow) – on how to use the form correctly</t>
  </si>
  <si>
    <t>•  Advice messages (in white) – about certain elements of the information you have entered</t>
  </si>
  <si>
    <t>Please also read the notes highlighted in red on the application form itself for additional important guidance</t>
  </si>
  <si>
    <t>IMPORTANT – SOFTWARE &amp; FORMAT REQUIREMENTS</t>
  </si>
  <si>
    <t>⚠</t>
  </si>
  <si>
    <t>This form must be completed using Microsoft Excel ONLY</t>
  </si>
  <si>
    <t>Do NOT use Google Sheets or any other software. Using alternative software will deactivate controls and features, and the Foundation will not be able to process your application</t>
  </si>
  <si>
    <t>Do NOT convert the file to any other format (e.g. PDF, CSV). It must remain as an Excel Workbook (.xlsx)</t>
  </si>
  <si>
    <t>HOW TO SUBMIT YOUR APPLICATION</t>
  </si>
  <si>
    <t>Save the completed workbook as an Excel file (.xlsx)</t>
  </si>
  <si>
    <t>Email the completed Excel Workbook to the Foundation as an attachment</t>
  </si>
  <si>
    <t>Check the Foundation's website for the latest Awards Committee meeting dates before submitting – www.tgsf.org.uk</t>
  </si>
  <si>
    <t>Ensure your application is submitted at least 11 days before the relevant Awards Committee meeting date</t>
  </si>
  <si>
    <t>QUICK REFERENCE CHECKLIST</t>
  </si>
  <si>
    <t>☐</t>
  </si>
  <si>
    <t>Used the latest version of the application form</t>
  </si>
  <si>
    <t>Read the Advice Sheet notes</t>
  </si>
  <si>
    <t>Completed the form using Microsoft Excel (not Google Sheets or other software)</t>
  </si>
  <si>
    <t>Reviewed tips and advice in the dark grey column</t>
  </si>
  <si>
    <t>Completed the Pro Forma (if one has not been submitted to the Foundation within the last 12 months)</t>
  </si>
  <si>
    <t>Checked the latest Awards Committee meeting dates on the Foundation's website</t>
  </si>
  <si>
    <t>Emailed as an Excel Workbook attachment (not converted to another format)</t>
  </si>
  <si>
    <t>CONTACT THE FOUNDATION</t>
  </si>
  <si>
    <t>☎</t>
  </si>
  <si>
    <t>✉</t>
  </si>
  <si>
    <t>Email:  office@tgsf.org.uk</t>
  </si>
  <si>
    <t>🌐</t>
  </si>
  <si>
    <t>Website:  www.tgsf.org.uk</t>
  </si>
  <si>
    <t>📷</t>
  </si>
  <si>
    <t>Instagram:  @tottenhamgsfoundation</t>
  </si>
  <si>
    <t>Please contact the Foundation if you have any questions about completing your application</t>
  </si>
  <si>
    <t>Check the Awards Committee meeting dates on the Foundation's website before submitting. Meeting schedules may change from time to time, so always verify the latest dates</t>
  </si>
  <si>
    <t>The Foundation does not make grants retrospectively, so please ensure your application is submitted to an Awards meeting before your project, trip or event takes place</t>
  </si>
  <si>
    <t>Persons responsible for preparing and submitting bids should be aware that the Foundation only meets every 8-10 weeks and applications must be submitted to an Awards meeting ahead of your project, trip or event taking place. The dates of Award Committee meetings and other information can also be viewed on the Foundation’s website www.tgsf.org.uk</t>
  </si>
  <si>
    <r>
      <t>The Foundation cannot fund</t>
    </r>
    <r>
      <rPr>
        <b/>
        <i/>
        <sz val="11"/>
        <color theme="1"/>
        <rFont val="Aptos"/>
        <family val="2"/>
      </rPr>
      <t xml:space="preserve">: </t>
    </r>
    <r>
      <rPr>
        <i/>
        <sz val="11"/>
        <color theme="1"/>
        <rFont val="Aptos"/>
        <family val="2"/>
      </rPr>
      <t>Clause 32 of the Scheme for the regulation of the Foundation says: “The Charity Not To Relieve Public Funds. The Trustees shall not apply income of the Charity directly in relief of rates, taxes or other public funds but may apply income in supplementing relief or assistance provided out of public funds”.</t>
    </r>
  </si>
  <si>
    <t>Clause 22 of the Scheme for the regulation of the Foundation says: “Application Of Income. (1) Subject to payment of the expenses aforesaid the Trustees shall apply the income of the Charity in one or more of the following ways:- (i) in promoting the education (including social and physical training) of persons under the age of 25 years who or whose parents are resident in the London Borough of Haringey or who have at any time attended as a pupil at a school in that London borough and who are in need of financial assistance …. (iii) in making grants to other charities which promote the education (including social and physical training) of persons referred to in paragraph (i) above.”</t>
  </si>
  <si>
    <t>f)</t>
  </si>
  <si>
    <t>g)</t>
  </si>
  <si>
    <t>h)</t>
  </si>
  <si>
    <t>i)</t>
  </si>
  <si>
    <t>Read the Guidance Notes below and the Advice Sheet before you start your application</t>
  </si>
  <si>
    <t>Applications must be submitted a minimum of 11 days before an Awards Committee meeting date to allow time for processing and circulation to Trustees</t>
  </si>
  <si>
    <t>The Foundation particularly welcomes applications from smaller, local organisations and charities that do not have access to professional fundraising support or national/regional funding teams</t>
  </si>
  <si>
    <t>Please do not exceed the word limit for each box. Only text that is visible on the form can be seen by the Trustees once the application has been processed</t>
  </si>
  <si>
    <t>Trustees will not consider an application for the same, or a substantially similar, project if it has already been submitted during the same academic year, from 1 September to 31 August.</t>
  </si>
  <si>
    <t>State clearly the expected outcomes, achievements or benefits of your project, event or trip. Trustees will give particular consideration to applications that demonstrate clear educational value</t>
  </si>
  <si>
    <t>Organisations submitting multiple applications in the same academic year are encouraged to prioritise their strongest bids, as Trustees may take the number and relative priority of applications into account when making funding decisions</t>
  </si>
  <si>
    <t>Submitted at least 11 days before the relevant Awards Committee meeting date</t>
  </si>
  <si>
    <t>[build 6.4]</t>
  </si>
  <si>
    <t>The Tottenham Grammar School Foundation promotes the education of persons under the age of 25 years who are resident in the London Borough of Haringey or who have at any time attended as a pupil at a school in the Borough and to provide benefits at any maintained schools and colleges in the Borough which are not normally provided by the LA or their Governing Body. The Foundation owes its origins to the late Sarah, Duchess of Somerset  - extracts from her story are included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</si>
</sst>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_-;\-&quot;£&quot;* #,##0_-;_-&quot;£&quot;* &quot;-&quot;??_-;_-@_-"/>
    <numFmt numFmtId="165" formatCode="[$-F800]dddd\,\ mmmm\ dd\,\ yyyy"/>
    <numFmt numFmtId="166" formatCode="_-* #,##0_-;\-* #,##0_-;_-* &quot;-&quot;??_-;_-@_-"/>
  </numFmts>
  <fonts count="9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6"/>
      <color theme="1"/>
      <name val="Arial"/>
      <family val="2"/>
    </font>
    <font>
      <i/>
      <sz val="6"/>
      <color theme="1"/>
      <name val="Arial"/>
      <family val="2"/>
    </font>
    <font>
      <b/>
      <sz val="10"/>
      <color theme="1"/>
      <name val="Arial"/>
      <family val="2"/>
    </font>
    <font>
      <b/>
      <sz val="24"/>
      <color theme="1"/>
      <name val="Arial"/>
      <family val="2"/>
    </font>
    <font>
      <b/>
      <sz val="10"/>
      <color theme="1"/>
      <name val="Symbol"/>
      <family val="1"/>
      <charset val="2"/>
    </font>
    <font>
      <b/>
      <i/>
      <sz val="10"/>
      <color theme="1"/>
      <name val="Arial"/>
      <family val="2"/>
    </font>
    <font>
      <b/>
      <sz val="9"/>
      <color theme="1"/>
      <name val="Arial"/>
      <family val="2"/>
    </font>
    <font>
      <b/>
      <i/>
      <sz val="11"/>
      <color rgb="FFFF0000"/>
      <name val="Calibri"/>
      <family val="2"/>
      <scheme val="minor"/>
    </font>
    <font>
      <b/>
      <sz val="11"/>
      <color rgb="FF0070C0"/>
      <name val="Calibri"/>
      <family val="2"/>
      <scheme val="minor"/>
    </font>
    <font>
      <sz val="11"/>
      <color rgb="FF0070C0"/>
      <name val="Calibri"/>
      <family val="2"/>
      <scheme val="minor"/>
    </font>
    <font>
      <sz val="10"/>
      <color theme="1"/>
      <name val="Arial"/>
      <family val="2"/>
    </font>
    <font>
      <sz val="11"/>
      <color theme="1"/>
      <name val="Arial"/>
      <family val="2"/>
    </font>
    <font>
      <b/>
      <sz val="10"/>
      <color rgb="FF0070C0"/>
      <name val="Arial"/>
      <family val="2"/>
    </font>
    <font>
      <i/>
      <sz val="8"/>
      <color theme="1"/>
      <name val="Calibri"/>
      <family val="2"/>
      <scheme val="minor"/>
    </font>
    <font>
      <b/>
      <sz val="14"/>
      <color rgb="FF0070C0"/>
      <name val="Calibri"/>
      <family val="2"/>
      <scheme val="minor"/>
    </font>
    <font>
      <i/>
      <sz val="11"/>
      <color theme="1"/>
      <name val="Calibri"/>
      <family val="2"/>
      <scheme val="minor"/>
    </font>
    <font>
      <i/>
      <sz val="8"/>
      <name val="Arial"/>
      <family val="2"/>
    </font>
    <font>
      <i/>
      <sz val="11"/>
      <name val="Calibri"/>
      <family val="2"/>
      <scheme val="minor"/>
    </font>
    <font>
      <sz val="11"/>
      <name val="Calibri"/>
      <family val="2"/>
      <scheme val="minor"/>
    </font>
    <font>
      <i/>
      <sz val="8"/>
      <name val="Calibri"/>
      <family val="2"/>
      <scheme val="minor"/>
    </font>
    <font>
      <b/>
      <sz val="11"/>
      <color rgb="FFFF0000"/>
      <name val="Calibri"/>
      <family val="2"/>
      <scheme val="minor"/>
    </font>
    <font>
      <b/>
      <i/>
      <sz val="10"/>
      <color rgb="FFFF0000"/>
      <name val="Calibri"/>
      <family val="2"/>
      <scheme val="minor"/>
    </font>
    <font>
      <i/>
      <sz val="10"/>
      <color theme="1"/>
      <name val="Calibri"/>
      <family val="2"/>
      <scheme val="minor"/>
    </font>
    <font>
      <b/>
      <i/>
      <sz val="11"/>
      <color rgb="FF0070C0"/>
      <name val="Comic Sans MS"/>
      <family val="4"/>
    </font>
    <font>
      <b/>
      <i/>
      <sz val="10"/>
      <color theme="1"/>
      <name val="Calibri"/>
      <family val="2"/>
      <scheme val="minor"/>
    </font>
    <font>
      <sz val="11"/>
      <color rgb="FFFF0000"/>
      <name val="Calibri"/>
      <family val="2"/>
      <scheme val="minor"/>
    </font>
    <font>
      <b/>
      <sz val="10"/>
      <color rgb="FFFF0000"/>
      <name val="Calibri"/>
      <family val="2"/>
      <scheme val="minor"/>
    </font>
    <font>
      <b/>
      <sz val="24"/>
      <color rgb="FF00B050"/>
      <name val="Calibri"/>
      <family val="2"/>
      <scheme val="minor"/>
    </font>
    <font>
      <sz val="10"/>
      <color theme="0"/>
      <name val="Calibri"/>
      <family val="2"/>
      <scheme val="minor"/>
    </font>
    <font>
      <b/>
      <u/>
      <sz val="11"/>
      <color theme="0"/>
      <name val="Calibri"/>
      <family val="2"/>
      <scheme val="minor"/>
    </font>
    <font>
      <b/>
      <sz val="11"/>
      <color theme="0"/>
      <name val="Calibri"/>
      <family val="2"/>
      <scheme val="minor"/>
    </font>
    <font>
      <sz val="8"/>
      <color theme="1"/>
      <name val="Calibri"/>
      <family val="2"/>
      <scheme val="minor"/>
    </font>
    <font>
      <sz val="9"/>
      <color theme="0"/>
      <name val="Calibri"/>
      <family val="2"/>
      <scheme val="minor"/>
    </font>
    <font>
      <sz val="11"/>
      <color theme="1"/>
      <name val="Calibri"/>
      <family val="2"/>
    </font>
    <font>
      <sz val="9"/>
      <color theme="1"/>
      <name val="Calibri"/>
      <family val="2"/>
    </font>
    <font>
      <sz val="9"/>
      <color theme="1"/>
      <name val="Calibri"/>
      <family val="2"/>
      <scheme val="minor"/>
    </font>
    <font>
      <u/>
      <sz val="11"/>
      <color theme="10"/>
      <name val="Calibri"/>
      <family val="2"/>
    </font>
    <font>
      <b/>
      <sz val="24"/>
      <color rgb="FFFF0000"/>
      <name val="Calibri"/>
      <family val="2"/>
      <scheme val="minor"/>
    </font>
    <font>
      <b/>
      <u/>
      <sz val="11"/>
      <color theme="1"/>
      <name val="Calibri"/>
      <family val="2"/>
      <scheme val="minor"/>
    </font>
    <font>
      <b/>
      <u/>
      <sz val="10"/>
      <color theme="1"/>
      <name val="Arial"/>
      <family val="2"/>
    </font>
    <font>
      <b/>
      <sz val="8"/>
      <color theme="1"/>
      <name val="Calibri"/>
      <family val="2"/>
      <scheme val="minor"/>
    </font>
    <font>
      <i/>
      <sz val="8"/>
      <color theme="1"/>
      <name val="Arial"/>
      <family val="2"/>
    </font>
    <font>
      <b/>
      <i/>
      <sz val="11"/>
      <color theme="1"/>
      <name val="Calibri"/>
      <family val="2"/>
      <scheme val="minor"/>
    </font>
    <font>
      <b/>
      <sz val="12"/>
      <color theme="1"/>
      <name val="Calibri"/>
      <family val="2"/>
      <scheme val="minor"/>
    </font>
    <font>
      <sz val="8"/>
      <color theme="10"/>
      <name val="Calibri"/>
      <family val="2"/>
    </font>
    <font>
      <b/>
      <i/>
      <sz val="16"/>
      <color theme="0" tint="-0.14999847407452621"/>
      <name val="Calibri"/>
      <family val="2"/>
      <scheme val="minor"/>
    </font>
    <font>
      <sz val="6"/>
      <color rgb="FFFF0000"/>
      <name val="Calibri"/>
      <family val="2"/>
      <scheme val="minor"/>
    </font>
    <font>
      <sz val="6"/>
      <color theme="0" tint="-0.249977111117893"/>
      <name val="Calibri"/>
      <family val="2"/>
      <scheme val="minor"/>
    </font>
    <font>
      <sz val="10"/>
      <color theme="1"/>
      <name val="Calibri"/>
      <family val="2"/>
      <scheme val="minor"/>
    </font>
    <font>
      <sz val="6"/>
      <color theme="1"/>
      <name val="Calibri"/>
      <family val="2"/>
      <scheme val="minor"/>
    </font>
    <font>
      <b/>
      <sz val="10"/>
      <color theme="0"/>
      <name val="Calibri"/>
      <family val="2"/>
      <scheme val="minor"/>
    </font>
    <font>
      <b/>
      <sz val="10"/>
      <color theme="0"/>
      <name val="Wingdings"/>
      <charset val="2"/>
    </font>
    <font>
      <sz val="11"/>
      <color theme="1" tint="0.249977111117893"/>
      <name val="Calibri"/>
      <family val="2"/>
      <scheme val="minor"/>
    </font>
    <font>
      <b/>
      <sz val="22"/>
      <color rgb="FF00B050"/>
      <name val="Calibri"/>
      <family val="2"/>
      <scheme val="minor"/>
    </font>
    <font>
      <i/>
      <sz val="8"/>
      <color theme="0"/>
      <name val="Calibri"/>
      <family val="2"/>
      <scheme val="minor"/>
    </font>
    <font>
      <sz val="6"/>
      <color rgb="FFFFC000"/>
      <name val="Calibri"/>
      <family val="2"/>
      <scheme val="minor"/>
    </font>
    <font>
      <sz val="8"/>
      <color rgb="FFFF0000"/>
      <name val="Calibri"/>
      <family val="2"/>
      <scheme val="minor"/>
    </font>
    <font>
      <b/>
      <sz val="11"/>
      <color rgb="FFFF0000"/>
      <name val="Arial"/>
      <family val="2"/>
    </font>
    <font>
      <b/>
      <sz val="9"/>
      <color rgb="FFFF0000"/>
      <name val="Arial"/>
      <family val="2"/>
    </font>
    <font>
      <i/>
      <sz val="9"/>
      <color theme="1"/>
      <name val="Calibri"/>
      <family val="2"/>
      <scheme val="minor"/>
    </font>
    <font>
      <sz val="11"/>
      <color theme="0"/>
      <name val="Calibri"/>
      <family val="2"/>
      <scheme val="minor"/>
    </font>
    <font>
      <b/>
      <i/>
      <sz val="9"/>
      <color rgb="FF00B050"/>
      <name val="Calibri"/>
      <family val="2"/>
      <scheme val="minor"/>
    </font>
    <font>
      <sz val="9"/>
      <color theme="1" tint="0.14999847407452621"/>
      <name val="Calibri"/>
      <family val="2"/>
      <scheme val="minor"/>
    </font>
    <font>
      <i/>
      <u/>
      <sz val="8"/>
      <color theme="10"/>
      <name val="Calibri"/>
      <family val="2"/>
    </font>
    <font>
      <sz val="11"/>
      <color theme="0"/>
      <name val="Arial"/>
      <family val="2"/>
    </font>
    <font>
      <sz val="11"/>
      <color theme="1" tint="0.14999847407452621"/>
      <name val="Calibri"/>
      <family val="2"/>
      <scheme val="minor"/>
    </font>
    <font>
      <u/>
      <sz val="8"/>
      <color theme="1" tint="0.14999847407452621"/>
      <name val="Calibri"/>
      <family val="2"/>
    </font>
    <font>
      <b/>
      <sz val="10"/>
      <color theme="1"/>
      <name val="Calibri"/>
      <family val="2"/>
      <scheme val="minor"/>
    </font>
    <font>
      <u/>
      <sz val="36"/>
      <color theme="0"/>
      <name val="Calibri"/>
      <family val="2"/>
    </font>
    <font>
      <u/>
      <sz val="8"/>
      <color theme="1"/>
      <name val="Calibri"/>
      <family val="2"/>
    </font>
    <font>
      <b/>
      <sz val="11"/>
      <color theme="1"/>
      <name val="Aptos"/>
      <family val="2"/>
    </font>
    <font>
      <b/>
      <sz val="14"/>
      <color theme="1"/>
      <name val="Aptos"/>
      <family val="2"/>
    </font>
    <font>
      <sz val="11"/>
      <color theme="1"/>
      <name val="Aptos"/>
      <family val="2"/>
    </font>
    <font>
      <i/>
      <sz val="11"/>
      <color theme="1"/>
      <name val="Aptos"/>
      <family val="2"/>
    </font>
    <font>
      <b/>
      <u/>
      <sz val="11"/>
      <color theme="1"/>
      <name val="Aptos"/>
      <family val="2"/>
    </font>
    <font>
      <sz val="8"/>
      <color theme="1"/>
      <name val="Aptos"/>
      <family val="2"/>
    </font>
    <font>
      <b/>
      <sz val="11"/>
      <color rgb="FFFF0000"/>
      <name val="Aptos"/>
      <family val="2"/>
    </font>
    <font>
      <b/>
      <sz val="11"/>
      <color rgb="FF00B050"/>
      <name val="Aptos"/>
      <family val="2"/>
    </font>
    <font>
      <b/>
      <u/>
      <sz val="11"/>
      <color rgb="FF00B050"/>
      <name val="Aptos"/>
      <family val="2"/>
    </font>
    <font>
      <sz val="10"/>
      <color theme="1"/>
      <name val="Aptos"/>
      <family val="2"/>
    </font>
    <font>
      <i/>
      <sz val="10"/>
      <color theme="1"/>
      <name val="Aptos"/>
      <family val="2"/>
    </font>
    <font>
      <b/>
      <sz val="4"/>
      <color theme="1"/>
      <name val="Aptos"/>
      <family val="2"/>
    </font>
    <font>
      <b/>
      <sz val="16"/>
      <color rgb="FF1F4E79"/>
      <name val="Aptos"/>
      <family val="2"/>
    </font>
    <font>
      <i/>
      <sz val="11"/>
      <color rgb="FF404040"/>
      <name val="Aptos"/>
      <family val="2"/>
    </font>
    <font>
      <b/>
      <sz val="13"/>
      <color rgb="FFFFFFFF"/>
      <name val="Aptos"/>
      <family val="2"/>
    </font>
    <font>
      <b/>
      <sz val="11"/>
      <color rgb="FF1F4E79"/>
      <name val="Aptos"/>
      <family val="2"/>
    </font>
    <font>
      <b/>
      <sz val="11"/>
      <color rgb="FFC00000"/>
      <name val="Aptos"/>
      <family val="2"/>
    </font>
    <font>
      <b/>
      <sz val="12"/>
      <color rgb="FF1F4E79"/>
      <name val="Aptos"/>
      <family val="2"/>
    </font>
    <font>
      <sz val="12"/>
      <color rgb="FF1F4E79"/>
      <name val="Aptos"/>
      <family val="2"/>
    </font>
    <font>
      <b/>
      <i/>
      <sz val="11"/>
      <color rgb="FF404040"/>
      <name val="Aptos"/>
      <family val="2"/>
    </font>
    <font>
      <sz val="11"/>
      <color rgb="FF000000"/>
      <name val="Aptos"/>
      <family val="2"/>
    </font>
    <font>
      <b/>
      <i/>
      <sz val="11"/>
      <color theme="1"/>
      <name val="Aptos"/>
      <family val="2"/>
    </font>
    <font>
      <b/>
      <i/>
      <u/>
      <sz val="11"/>
      <color theme="1"/>
      <name val="Aptos"/>
      <family val="2"/>
    </font>
  </fonts>
  <fills count="10">
    <fill>
      <patternFill patternType="none"/>
    </fill>
    <fill>
      <patternFill patternType="gray125"/>
    </fill>
    <fill>
      <patternFill patternType="solid">
        <fgColor theme="1" tint="0.249977111117893"/>
        <bgColor indexed="64"/>
      </patternFill>
    </fill>
    <fill>
      <patternFill patternType="solid">
        <fgColor rgb="FFFFC000"/>
        <bgColor indexed="64"/>
      </patternFill>
    </fill>
    <fill>
      <patternFill patternType="solid">
        <fgColor theme="5" tint="0.79998168889431442"/>
        <bgColor indexed="64"/>
      </patternFill>
    </fill>
    <fill>
      <patternFill patternType="solid">
        <fgColor rgb="FFE4E4E4"/>
        <bgColor indexed="64"/>
      </patternFill>
    </fill>
    <fill>
      <patternFill patternType="solid">
        <fgColor theme="6" tint="0.59999389629810485"/>
        <bgColor indexed="64"/>
      </patternFill>
    </fill>
    <fill>
      <patternFill patternType="solid">
        <fgColor theme="0"/>
        <bgColor indexed="64"/>
      </patternFill>
    </fill>
    <fill>
      <patternFill patternType="solid">
        <fgColor rgb="FF1F4E79"/>
        <bgColor indexed="64"/>
      </patternFill>
    </fill>
    <fill>
      <patternFill patternType="solid">
        <fgColor rgb="FFC00000"/>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alignment vertical="top"/>
      <protection locked="0"/>
    </xf>
  </cellStyleXfs>
  <cellXfs count="369">
    <xf numFmtId="0" fontId="0" fillId="0" borderId="0" xfId="0"/>
    <xf numFmtId="0" fontId="0" fillId="0" borderId="0" xfId="0" applyAlignment="1" applyProtection="1">
      <alignment vertical="top"/>
    </xf>
    <xf numFmtId="0" fontId="3" fillId="0" borderId="0" xfId="0" applyFont="1" applyAlignment="1" applyProtection="1">
      <alignment horizontal="center"/>
    </xf>
    <xf numFmtId="0" fontId="0" fillId="0" borderId="0" xfId="0" applyProtection="1"/>
    <xf numFmtId="0" fontId="0" fillId="0" borderId="0" xfId="0" applyFill="1" applyProtection="1"/>
    <xf numFmtId="0" fontId="0" fillId="2" borderId="0" xfId="0" applyFill="1" applyProtection="1"/>
    <xf numFmtId="0" fontId="5" fillId="0" borderId="0" xfId="0" applyFont="1" applyAlignment="1" applyProtection="1">
      <alignment horizontal="right" vertical="top"/>
    </xf>
    <xf numFmtId="0" fontId="6" fillId="0" borderId="0" xfId="0" applyFont="1" applyAlignment="1" applyProtection="1">
      <alignment vertical="top"/>
    </xf>
    <xf numFmtId="0" fontId="0" fillId="0" borderId="0" xfId="0" applyAlignment="1" applyProtection="1">
      <alignment horizontal="right"/>
    </xf>
    <xf numFmtId="0" fontId="7" fillId="0" borderId="0" xfId="0" applyFont="1" applyAlignment="1" applyProtection="1">
      <alignment vertical="top"/>
    </xf>
    <xf numFmtId="0" fontId="8" fillId="0" borderId="0" xfId="0" applyFont="1" applyAlignment="1" applyProtection="1">
      <alignment horizontal="right" vertical="top"/>
    </xf>
    <xf numFmtId="0" fontId="3" fillId="0" borderId="0" xfId="0" applyFont="1" applyAlignment="1" applyProtection="1">
      <alignment vertical="top"/>
    </xf>
    <xf numFmtId="0" fontId="6" fillId="0" borderId="2" xfId="0" applyFont="1" applyBorder="1" applyProtection="1"/>
    <xf numFmtId="0" fontId="0" fillId="0" borderId="3" xfId="0" applyBorder="1" applyProtection="1"/>
    <xf numFmtId="0" fontId="6" fillId="0" borderId="5" xfId="0" applyFont="1" applyBorder="1" applyProtection="1"/>
    <xf numFmtId="0" fontId="0" fillId="0" borderId="0" xfId="0" applyBorder="1" applyProtection="1"/>
    <xf numFmtId="0" fontId="13" fillId="0" borderId="0" xfId="0" applyFont="1" applyFill="1" applyBorder="1" applyProtection="1"/>
    <xf numFmtId="0" fontId="13" fillId="0" borderId="8" xfId="0" applyFont="1" applyFill="1" applyBorder="1" applyProtection="1"/>
    <xf numFmtId="0" fontId="14" fillId="0" borderId="5" xfId="0" applyFont="1" applyBorder="1" applyAlignment="1" applyProtection="1">
      <alignment horizontal="left"/>
    </xf>
    <xf numFmtId="0" fontId="0" fillId="0" borderId="0" xfId="0" applyBorder="1" applyAlignment="1" applyProtection="1">
      <alignment horizontal="right"/>
    </xf>
    <xf numFmtId="0" fontId="14" fillId="0" borderId="6" xfId="0" applyFont="1" applyBorder="1" applyAlignment="1" applyProtection="1">
      <alignment horizontal="left"/>
    </xf>
    <xf numFmtId="0" fontId="0" fillId="0" borderId="1" xfId="0" applyBorder="1" applyAlignment="1" applyProtection="1">
      <alignment horizontal="right"/>
    </xf>
    <xf numFmtId="0" fontId="14" fillId="0" borderId="0" xfId="0" applyFont="1" applyAlignment="1" applyProtection="1">
      <alignment horizontal="left"/>
    </xf>
    <xf numFmtId="0" fontId="6" fillId="0" borderId="3" xfId="0" applyFont="1" applyBorder="1" applyProtection="1"/>
    <xf numFmtId="0" fontId="0" fillId="0" borderId="4" xfId="0" applyBorder="1" applyProtection="1"/>
    <xf numFmtId="0" fontId="15" fillId="0" borderId="0" xfId="0" applyFont="1" applyAlignment="1" applyProtection="1">
      <alignment vertical="top"/>
    </xf>
    <xf numFmtId="0" fontId="3" fillId="0" borderId="0" xfId="0" applyFont="1" applyAlignment="1" applyProtection="1">
      <alignment horizontal="left"/>
    </xf>
    <xf numFmtId="0" fontId="15" fillId="0" borderId="0" xfId="0" applyFont="1" applyFill="1" applyAlignment="1" applyProtection="1">
      <alignment vertical="top"/>
    </xf>
    <xf numFmtId="0" fontId="3" fillId="0" borderId="0" xfId="0" applyFont="1" applyAlignment="1" applyProtection="1">
      <alignment horizontal="center" vertical="top"/>
    </xf>
    <xf numFmtId="0" fontId="0" fillId="0" borderId="2" xfId="0" applyBorder="1" applyProtection="1"/>
    <xf numFmtId="0" fontId="0" fillId="0" borderId="5" xfId="0" applyBorder="1" applyProtection="1"/>
    <xf numFmtId="0" fontId="0" fillId="0" borderId="6" xfId="0" applyBorder="1" applyProtection="1"/>
    <xf numFmtId="0" fontId="0" fillId="0" borderId="1" xfId="0" applyBorder="1" applyProtection="1"/>
    <xf numFmtId="164" fontId="19" fillId="5" borderId="13" xfId="0" applyNumberFormat="1" applyFont="1" applyFill="1" applyBorder="1" applyAlignment="1" applyProtection="1">
      <alignment vertical="center"/>
    </xf>
    <xf numFmtId="0" fontId="20" fillId="5" borderId="2" xfId="0" applyFont="1" applyFill="1" applyBorder="1" applyProtection="1"/>
    <xf numFmtId="0" fontId="22" fillId="5" borderId="3" xfId="0" applyFont="1" applyFill="1" applyBorder="1" applyProtection="1"/>
    <xf numFmtId="0" fontId="22" fillId="5" borderId="4" xfId="0" applyFont="1" applyFill="1" applyBorder="1" applyAlignment="1" applyProtection="1">
      <alignment horizontal="left" wrapText="1"/>
    </xf>
    <xf numFmtId="0" fontId="0" fillId="0" borderId="0" xfId="0" applyFill="1" applyBorder="1" applyAlignment="1" applyProtection="1">
      <alignment horizontal="left" wrapText="1"/>
    </xf>
    <xf numFmtId="0" fontId="20" fillId="5" borderId="5" xfId="0" applyFont="1" applyFill="1" applyBorder="1" applyProtection="1"/>
    <xf numFmtId="0" fontId="22" fillId="5" borderId="0" xfId="0" applyFont="1" applyFill="1" applyBorder="1" applyProtection="1"/>
    <xf numFmtId="0" fontId="20" fillId="5" borderId="0" xfId="0" applyFont="1" applyFill="1" applyBorder="1" applyProtection="1"/>
    <xf numFmtId="0" fontId="22" fillId="5" borderId="8" xfId="0" applyFont="1" applyFill="1" applyBorder="1" applyAlignment="1" applyProtection="1">
      <alignment horizontal="left" wrapText="1"/>
    </xf>
    <xf numFmtId="0" fontId="20" fillId="5" borderId="6" xfId="0" applyFont="1" applyFill="1" applyBorder="1" applyProtection="1"/>
    <xf numFmtId="0" fontId="22" fillId="5" borderId="1" xfId="0" applyFont="1" applyFill="1" applyBorder="1" applyProtection="1"/>
    <xf numFmtId="0" fontId="22" fillId="5" borderId="7" xfId="0" applyFont="1" applyFill="1" applyBorder="1" applyAlignment="1" applyProtection="1">
      <alignment horizontal="left" wrapText="1"/>
    </xf>
    <xf numFmtId="0" fontId="0" fillId="0" borderId="0" xfId="0" applyBorder="1" applyAlignment="1" applyProtection="1">
      <alignment horizontal="left" wrapText="1"/>
    </xf>
    <xf numFmtId="0" fontId="0" fillId="0" borderId="15" xfId="0" applyBorder="1" applyProtection="1"/>
    <xf numFmtId="0" fontId="0" fillId="4" borderId="15" xfId="0" applyFill="1" applyBorder="1" applyAlignment="1" applyProtection="1">
      <alignment horizontal="center" wrapText="1"/>
      <protection locked="0"/>
    </xf>
    <xf numFmtId="0" fontId="0" fillId="0" borderId="15" xfId="0" quotePrefix="1" applyBorder="1" applyAlignment="1" applyProtection="1">
      <alignment horizontal="center"/>
    </xf>
    <xf numFmtId="0" fontId="12" fillId="4" borderId="15" xfId="0" applyFont="1" applyFill="1" applyBorder="1" applyAlignment="1" applyProtection="1">
      <alignment horizontal="center"/>
      <protection locked="0"/>
    </xf>
    <xf numFmtId="164" fontId="12" fillId="4" borderId="15" xfId="1" applyNumberFormat="1" applyFont="1" applyFill="1" applyBorder="1" applyProtection="1">
      <protection locked="0"/>
    </xf>
    <xf numFmtId="0" fontId="12" fillId="4" borderId="15" xfId="0" applyFont="1" applyFill="1" applyBorder="1" applyProtection="1">
      <protection locked="0"/>
    </xf>
    <xf numFmtId="164" fontId="12" fillId="0" borderId="15" xfId="1" applyNumberFormat="1" applyFont="1" applyFill="1" applyBorder="1" applyProtection="1"/>
    <xf numFmtId="0" fontId="0" fillId="2" borderId="8" xfId="0" applyFill="1" applyBorder="1" applyProtection="1"/>
    <xf numFmtId="0" fontId="3" fillId="0" borderId="0" xfId="0" applyFont="1" applyAlignment="1" applyProtection="1">
      <alignment vertical="center"/>
    </xf>
    <xf numFmtId="0" fontId="31" fillId="0" borderId="0" xfId="0" applyFont="1" applyAlignment="1" applyProtection="1">
      <alignment horizontal="right" vertical="center"/>
    </xf>
    <xf numFmtId="0" fontId="32" fillId="2" borderId="0" xfId="0" applyFont="1" applyFill="1" applyAlignment="1" applyProtection="1">
      <alignment horizontal="left" vertical="top" wrapText="1"/>
    </xf>
    <xf numFmtId="0" fontId="0" fillId="0" borderId="0" xfId="0" applyAlignment="1" applyProtection="1">
      <alignment horizontal="left" wrapText="1"/>
    </xf>
    <xf numFmtId="0" fontId="35" fillId="0" borderId="0" xfId="0" applyFont="1" applyAlignment="1">
      <alignment horizontal="right" vertical="center"/>
    </xf>
    <xf numFmtId="0" fontId="0" fillId="0" borderId="0" xfId="0" applyBorder="1" applyAlignment="1" applyProtection="1">
      <alignment horizontal="left" wrapText="1"/>
    </xf>
    <xf numFmtId="0" fontId="0" fillId="2" borderId="0" xfId="0" quotePrefix="1" applyFill="1" applyAlignment="1" applyProtection="1"/>
    <xf numFmtId="0" fontId="37" fillId="0" borderId="0" xfId="0" applyFont="1" applyAlignment="1" applyProtection="1">
      <alignment vertical="top"/>
    </xf>
    <xf numFmtId="0" fontId="38" fillId="0" borderId="0" xfId="0" applyFont="1" applyAlignment="1" applyProtection="1">
      <alignment horizontal="right" vertical="center"/>
    </xf>
    <xf numFmtId="0" fontId="0" fillId="0" borderId="3" xfId="0" applyBorder="1" applyAlignment="1" applyProtection="1">
      <alignment vertical="top" wrapText="1"/>
    </xf>
    <xf numFmtId="0" fontId="0" fillId="0" borderId="0" xfId="0" applyBorder="1" applyAlignment="1" applyProtection="1">
      <alignment vertical="top" wrapText="1"/>
    </xf>
    <xf numFmtId="0" fontId="0" fillId="0" borderId="8" xfId="0" applyBorder="1" applyAlignment="1" applyProtection="1">
      <alignment vertical="top" wrapText="1"/>
    </xf>
    <xf numFmtId="0" fontId="0" fillId="0" borderId="3" xfId="0" applyBorder="1" applyAlignment="1" applyProtection="1">
      <alignment vertical="top"/>
    </xf>
    <xf numFmtId="0" fontId="0" fillId="0" borderId="4" xfId="0" applyBorder="1" applyAlignment="1" applyProtection="1">
      <alignment vertical="top"/>
    </xf>
    <xf numFmtId="0" fontId="0" fillId="0" borderId="0" xfId="0" applyBorder="1" applyAlignment="1" applyProtection="1">
      <alignment vertical="top"/>
    </xf>
    <xf numFmtId="0" fontId="0" fillId="0" borderId="0" xfId="0" applyBorder="1" applyAlignment="1" applyProtection="1">
      <alignment horizontal="right" vertical="top"/>
    </xf>
    <xf numFmtId="0" fontId="0" fillId="0" borderId="5" xfId="0" applyBorder="1" applyAlignment="1" applyProtection="1">
      <alignment vertical="top"/>
    </xf>
    <xf numFmtId="0" fontId="0" fillId="0" borderId="8" xfId="0" applyBorder="1" applyAlignment="1" applyProtection="1">
      <alignment vertical="top"/>
    </xf>
    <xf numFmtId="0" fontId="0" fillId="0" borderId="10" xfId="0" applyBorder="1" applyProtection="1"/>
    <xf numFmtId="0" fontId="0" fillId="0" borderId="0" xfId="0" applyBorder="1" applyAlignment="1" applyProtection="1">
      <alignment vertical="center"/>
    </xf>
    <xf numFmtId="0" fontId="0" fillId="0" borderId="6" xfId="0" applyBorder="1" applyAlignment="1" applyProtection="1">
      <alignment vertical="top"/>
    </xf>
    <xf numFmtId="0" fontId="0" fillId="0" borderId="1" xfId="0" applyBorder="1" applyAlignment="1" applyProtection="1">
      <alignment vertical="top"/>
    </xf>
    <xf numFmtId="0" fontId="0" fillId="0" borderId="7" xfId="0" applyBorder="1" applyAlignment="1" applyProtection="1">
      <alignment vertical="top"/>
    </xf>
    <xf numFmtId="0" fontId="26" fillId="0" borderId="0" xfId="0" applyFont="1" applyBorder="1" applyAlignment="1" applyProtection="1">
      <alignment vertical="top"/>
    </xf>
    <xf numFmtId="0" fontId="0" fillId="0" borderId="0" xfId="0" applyAlignment="1" applyProtection="1">
      <alignment horizontal="center" vertical="center"/>
    </xf>
    <xf numFmtId="0" fontId="0" fillId="0" borderId="0" xfId="0" applyAlignment="1" applyProtection="1">
      <alignment vertical="top" wrapText="1"/>
    </xf>
    <xf numFmtId="0" fontId="0" fillId="0" borderId="0" xfId="0" applyAlignment="1" applyProtection="1">
      <alignment horizontal="right" vertical="center"/>
    </xf>
    <xf numFmtId="0" fontId="26" fillId="0" borderId="5" xfId="0" applyFont="1" applyBorder="1" applyAlignment="1" applyProtection="1">
      <alignment vertical="top"/>
    </xf>
    <xf numFmtId="0" fontId="3" fillId="0" borderId="0" xfId="0" applyFont="1" applyAlignment="1" applyProtection="1">
      <alignment horizontal="left" vertical="top"/>
    </xf>
    <xf numFmtId="0" fontId="26" fillId="0" borderId="3" xfId="0" applyFont="1" applyBorder="1" applyAlignment="1" applyProtection="1">
      <alignment horizontal="left" vertical="top"/>
    </xf>
    <xf numFmtId="49" fontId="12" fillId="7" borderId="2" xfId="0" applyNumberFormat="1" applyFont="1" applyFill="1" applyBorder="1" applyAlignment="1" applyProtection="1">
      <alignment vertical="center"/>
    </xf>
    <xf numFmtId="49" fontId="12" fillId="7" borderId="3" xfId="0" applyNumberFormat="1" applyFont="1" applyFill="1" applyBorder="1" applyAlignment="1" applyProtection="1">
      <alignment vertical="center"/>
    </xf>
    <xf numFmtId="49" fontId="23" fillId="7" borderId="5" xfId="0" applyNumberFormat="1" applyFont="1" applyFill="1" applyBorder="1" applyAlignment="1" applyProtection="1">
      <alignment vertical="center"/>
    </xf>
    <xf numFmtId="49" fontId="12" fillId="7" borderId="0" xfId="0" applyNumberFormat="1" applyFont="1" applyFill="1" applyBorder="1" applyAlignment="1" applyProtection="1">
      <alignment vertical="center"/>
    </xf>
    <xf numFmtId="0" fontId="36" fillId="2" borderId="0" xfId="0" applyFont="1" applyFill="1" applyAlignment="1" applyProtection="1">
      <alignment vertical="top" wrapText="1"/>
    </xf>
    <xf numFmtId="0" fontId="15" fillId="0" borderId="0" xfId="0" applyFont="1" applyAlignment="1" applyProtection="1">
      <alignment horizontal="right" vertical="top"/>
    </xf>
    <xf numFmtId="0" fontId="20" fillId="5" borderId="8" xfId="0" applyFont="1" applyFill="1" applyBorder="1" applyAlignment="1" applyProtection="1">
      <alignment horizontal="right" vertical="center"/>
    </xf>
    <xf numFmtId="0" fontId="35" fillId="0" borderId="0" xfId="0" applyFont="1" applyProtection="1"/>
    <xf numFmtId="0" fontId="50" fillId="0" borderId="0" xfId="0" applyFont="1" applyAlignment="1" applyProtection="1">
      <alignment horizontal="right" wrapText="1"/>
    </xf>
    <xf numFmtId="0" fontId="51" fillId="5" borderId="14" xfId="0" applyFont="1" applyFill="1" applyBorder="1" applyAlignment="1" applyProtection="1">
      <alignment horizontal="right" vertical="top" wrapText="1"/>
    </xf>
    <xf numFmtId="0" fontId="48" fillId="0" borderId="0" xfId="3" applyFont="1" applyBorder="1" applyAlignment="1" applyProtection="1">
      <alignment horizontal="center" vertical="center" wrapText="1"/>
      <protection locked="0"/>
    </xf>
    <xf numFmtId="0" fontId="0" fillId="0" borderId="0" xfId="0" applyBorder="1" applyAlignment="1" applyProtection="1">
      <alignment horizontal="left" wrapText="1"/>
    </xf>
    <xf numFmtId="0" fontId="0" fillId="0" borderId="7" xfId="0" applyBorder="1" applyAlignment="1" applyProtection="1">
      <alignment horizontal="right"/>
    </xf>
    <xf numFmtId="0" fontId="15" fillId="0" borderId="1" xfId="0" applyFont="1" applyBorder="1" applyAlignment="1" applyProtection="1">
      <alignment vertical="top"/>
    </xf>
    <xf numFmtId="0" fontId="15" fillId="0" borderId="7" xfId="0" applyFont="1" applyBorder="1" applyAlignment="1" applyProtection="1">
      <alignment vertical="top"/>
    </xf>
    <xf numFmtId="0" fontId="51" fillId="5" borderId="14" xfId="0" applyFont="1" applyFill="1" applyBorder="1" applyAlignment="1" applyProtection="1">
      <alignment horizontal="right" wrapText="1"/>
    </xf>
    <xf numFmtId="0" fontId="51" fillId="5" borderId="14" xfId="0" applyFont="1" applyFill="1" applyBorder="1" applyAlignment="1" applyProtection="1">
      <alignment horizontal="right" vertical="top"/>
    </xf>
    <xf numFmtId="166" fontId="56" fillId="2" borderId="16" xfId="0" quotePrefix="1" applyNumberFormat="1" applyFont="1" applyFill="1" applyBorder="1" applyAlignment="1" applyProtection="1"/>
    <xf numFmtId="0" fontId="56" fillId="2" borderId="17" xfId="0" applyFont="1" applyFill="1" applyBorder="1" applyAlignment="1" applyProtection="1">
      <alignment horizontal="right"/>
    </xf>
    <xf numFmtId="164" fontId="56" fillId="2" borderId="17" xfId="0" applyNumberFormat="1" applyFont="1" applyFill="1" applyBorder="1" applyAlignment="1" applyProtection="1">
      <alignment horizontal="right"/>
    </xf>
    <xf numFmtId="0" fontId="58" fillId="2" borderId="0" xfId="0" quotePrefix="1" applyFont="1" applyFill="1" applyAlignment="1" applyProtection="1">
      <alignment vertical="top"/>
    </xf>
    <xf numFmtId="0" fontId="45" fillId="0" borderId="0" xfId="0" applyFont="1" applyAlignment="1" applyProtection="1">
      <alignment horizontal="right" vertical="top"/>
    </xf>
    <xf numFmtId="0" fontId="0" fillId="2" borderId="0" xfId="0" applyFill="1" applyAlignment="1" applyProtection="1">
      <alignment horizontal="center" vertical="center"/>
    </xf>
    <xf numFmtId="14" fontId="35" fillId="2" borderId="8" xfId="0" applyNumberFormat="1" applyFont="1" applyFill="1" applyBorder="1" applyAlignment="1" applyProtection="1">
      <alignment horizontal="center" vertical="center"/>
    </xf>
    <xf numFmtId="0" fontId="60" fillId="0" borderId="0" xfId="0" applyFont="1" applyAlignment="1" applyProtection="1">
      <alignment vertical="top"/>
    </xf>
    <xf numFmtId="0" fontId="61" fillId="0" borderId="0" xfId="0" applyFont="1" applyAlignment="1" applyProtection="1">
      <alignment horizontal="center"/>
    </xf>
    <xf numFmtId="0" fontId="0" fillId="0" borderId="0" xfId="0" applyBorder="1" applyAlignment="1" applyProtection="1">
      <alignment horizontal="left" vertical="top"/>
    </xf>
    <xf numFmtId="0" fontId="0" fillId="0" borderId="0" xfId="0" quotePrefix="1" applyFont="1" applyBorder="1" applyAlignment="1" applyProtection="1">
      <alignment vertical="top"/>
    </xf>
    <xf numFmtId="0" fontId="0" fillId="0" borderId="0" xfId="0" applyBorder="1" applyAlignment="1" applyProtection="1">
      <alignment horizontal="right" vertical="top" wrapText="1"/>
    </xf>
    <xf numFmtId="0" fontId="52" fillId="2" borderId="0" xfId="0" applyFont="1" applyFill="1" applyAlignment="1" applyProtection="1">
      <alignment vertical="center"/>
    </xf>
    <xf numFmtId="0" fontId="12" fillId="0" borderId="0" xfId="0" applyFont="1" applyFill="1" applyBorder="1" applyAlignment="1" applyProtection="1">
      <alignment horizontal="center"/>
    </xf>
    <xf numFmtId="0" fontId="64" fillId="0" borderId="0" xfId="0" applyFont="1" applyBorder="1" applyAlignment="1" applyProtection="1">
      <alignment vertical="top"/>
    </xf>
    <xf numFmtId="0" fontId="64" fillId="0" borderId="0" xfId="0" applyFont="1" applyFill="1" applyProtection="1"/>
    <xf numFmtId="0" fontId="17" fillId="0" borderId="0" xfId="0" quotePrefix="1" applyFont="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xf>
    <xf numFmtId="0" fontId="43" fillId="0" borderId="0" xfId="0" applyFont="1" applyBorder="1" applyAlignment="1">
      <alignment horizontal="left" vertical="center"/>
    </xf>
    <xf numFmtId="0" fontId="66" fillId="2" borderId="0" xfId="0" applyFont="1" applyFill="1" applyAlignment="1" applyProtection="1">
      <alignment vertical="top" wrapText="1"/>
    </xf>
    <xf numFmtId="0" fontId="12" fillId="4" borderId="11" xfId="0" applyNumberFormat="1" applyFont="1" applyFill="1" applyBorder="1" applyAlignment="1" applyProtection="1">
      <alignment horizontal="center" vertical="center"/>
    </xf>
    <xf numFmtId="0" fontId="64" fillId="0" borderId="0" xfId="0" applyFont="1" applyBorder="1" applyAlignment="1" applyProtection="1">
      <alignment vertical="top"/>
      <protection locked="0"/>
    </xf>
    <xf numFmtId="0" fontId="64" fillId="0" borderId="0" xfId="0" applyFont="1" applyFill="1" applyProtection="1">
      <protection locked="0"/>
    </xf>
    <xf numFmtId="49" fontId="12" fillId="4" borderId="9" xfId="0" applyNumberFormat="1" applyFont="1" applyFill="1" applyBorder="1" applyAlignment="1" applyProtection="1">
      <alignment horizontal="center" vertical="center"/>
    </xf>
    <xf numFmtId="0" fontId="26" fillId="0" borderId="0" xfId="0" applyFont="1" applyBorder="1" applyAlignment="1" applyProtection="1">
      <alignment horizontal="left" vertical="top"/>
    </xf>
    <xf numFmtId="0" fontId="64" fillId="0" borderId="0" xfId="0" applyFont="1" applyProtection="1">
      <protection locked="0"/>
    </xf>
    <xf numFmtId="0" fontId="64" fillId="0" borderId="0" xfId="0" applyFont="1" applyBorder="1" applyAlignment="1" applyProtection="1">
      <alignment vertical="top" wrapText="1"/>
      <protection locked="0"/>
    </xf>
    <xf numFmtId="0" fontId="64" fillId="0" borderId="14" xfId="0" applyFont="1" applyBorder="1" applyAlignment="1" applyProtection="1">
      <alignment vertical="top" wrapText="1"/>
      <protection locked="0"/>
    </xf>
    <xf numFmtId="0" fontId="69" fillId="2" borderId="0" xfId="0" applyFont="1" applyFill="1" applyAlignment="1" applyProtection="1">
      <alignment vertical="top"/>
    </xf>
    <xf numFmtId="0" fontId="69" fillId="2" borderId="0" xfId="0" applyFont="1" applyFill="1" applyProtection="1"/>
    <xf numFmtId="0" fontId="70" fillId="2" borderId="8" xfId="3" applyFont="1" applyFill="1" applyBorder="1" applyAlignment="1" applyProtection="1">
      <alignment vertical="top"/>
    </xf>
    <xf numFmtId="0" fontId="69" fillId="2" borderId="0" xfId="0" quotePrefix="1" applyFont="1" applyFill="1" applyProtection="1"/>
    <xf numFmtId="0" fontId="68" fillId="0" borderId="0" xfId="0" applyFont="1" applyAlignment="1" applyProtection="1">
      <alignment vertical="top"/>
      <protection locked="0"/>
    </xf>
    <xf numFmtId="0" fontId="35" fillId="2" borderId="0" xfId="0" applyFont="1" applyFill="1" applyAlignment="1" applyProtection="1">
      <alignment vertical="center"/>
    </xf>
    <xf numFmtId="164" fontId="39" fillId="5" borderId="15" xfId="1" applyNumberFormat="1" applyFont="1" applyFill="1" applyBorder="1" applyProtection="1"/>
    <xf numFmtId="9" fontId="35" fillId="2" borderId="0" xfId="0" applyNumberFormat="1" applyFont="1" applyFill="1" applyAlignment="1" applyProtection="1">
      <alignment horizontal="right"/>
    </xf>
    <xf numFmtId="0" fontId="0" fillId="0" borderId="1" xfId="0" quotePrefix="1" applyBorder="1" applyProtection="1"/>
    <xf numFmtId="0" fontId="52" fillId="0" borderId="0" xfId="0" applyFont="1" applyBorder="1" applyAlignment="1" applyProtection="1">
      <alignment vertical="top"/>
    </xf>
    <xf numFmtId="0" fontId="52" fillId="0" borderId="1" xfId="0" applyFont="1" applyBorder="1" applyAlignment="1" applyProtection="1">
      <alignment vertical="top"/>
    </xf>
    <xf numFmtId="9" fontId="12" fillId="4" borderId="15" xfId="2" applyFont="1" applyFill="1" applyBorder="1" applyAlignment="1" applyProtection="1">
      <alignment horizontal="center" vertical="center"/>
      <protection locked="0"/>
    </xf>
    <xf numFmtId="0" fontId="52" fillId="0" borderId="0" xfId="0" applyFont="1" applyBorder="1" applyAlignment="1" applyProtection="1">
      <alignment vertical="center"/>
    </xf>
    <xf numFmtId="0" fontId="52" fillId="0" borderId="1" xfId="0" applyFont="1" applyBorder="1" applyAlignment="1" applyProtection="1">
      <alignment vertical="center"/>
    </xf>
    <xf numFmtId="0" fontId="51" fillId="5" borderId="14" xfId="0" applyFont="1" applyFill="1" applyBorder="1" applyAlignment="1" applyProtection="1">
      <alignment horizontal="right" vertical="top" wrapText="1"/>
    </xf>
    <xf numFmtId="0" fontId="72" fillId="0" borderId="0" xfId="3" quotePrefix="1" applyFont="1" applyAlignment="1" applyProtection="1">
      <alignment vertical="top"/>
    </xf>
    <xf numFmtId="0" fontId="0" fillId="0" borderId="3" xfId="0" applyBorder="1" applyAlignment="1" applyProtection="1">
      <alignment horizontal="right"/>
    </xf>
    <xf numFmtId="0" fontId="14" fillId="0" borderId="2" xfId="0" applyFont="1" applyBorder="1" applyAlignment="1" applyProtection="1">
      <alignment horizontal="left"/>
    </xf>
    <xf numFmtId="0" fontId="13" fillId="0" borderId="6" xfId="0" applyFont="1" applyFill="1" applyBorder="1" applyProtection="1"/>
    <xf numFmtId="0" fontId="13" fillId="0" borderId="1" xfId="0" applyFont="1" applyFill="1" applyBorder="1" applyProtection="1"/>
    <xf numFmtId="0" fontId="35" fillId="2" borderId="0" xfId="0" applyFont="1" applyFill="1"/>
    <xf numFmtId="0" fontId="17" fillId="5" borderId="15" xfId="0" applyFont="1" applyFill="1" applyBorder="1" applyAlignment="1">
      <alignment horizontal="center" vertical="top" wrapText="1"/>
    </xf>
    <xf numFmtId="0" fontId="73" fillId="2" borderId="8" xfId="3" applyFont="1" applyFill="1" applyBorder="1" applyAlignment="1" applyProtection="1">
      <alignment vertical="top"/>
    </xf>
    <xf numFmtId="0" fontId="74" fillId="6" borderId="0" xfId="0" applyFont="1" applyFill="1" applyAlignment="1">
      <alignment horizontal="right" vertical="top"/>
    </xf>
    <xf numFmtId="0" fontId="75" fillId="6" borderId="0" xfId="0" applyFont="1" applyFill="1" applyAlignment="1">
      <alignment horizontal="center" vertical="top" wrapText="1"/>
    </xf>
    <xf numFmtId="0" fontId="76" fillId="0" borderId="0" xfId="0" applyFont="1"/>
    <xf numFmtId="0" fontId="74" fillId="6" borderId="0" xfId="0" applyFont="1" applyFill="1" applyAlignment="1">
      <alignment horizontal="justify" vertical="top" wrapText="1"/>
    </xf>
    <xf numFmtId="0" fontId="74" fillId="6" borderId="0" xfId="0" applyFont="1" applyFill="1" applyAlignment="1">
      <alignment horizontal="center" vertical="top" wrapText="1"/>
    </xf>
    <xf numFmtId="0" fontId="76" fillId="6" borderId="0" xfId="0" applyFont="1" applyFill="1" applyAlignment="1">
      <alignment horizontal="justify" vertical="top" wrapText="1"/>
    </xf>
    <xf numFmtId="0" fontId="78" fillId="6" borderId="0" xfId="0" applyFont="1" applyFill="1" applyAlignment="1">
      <alignment horizontal="justify" vertical="top" wrapText="1"/>
    </xf>
    <xf numFmtId="0" fontId="80" fillId="6" borderId="0" xfId="0" quotePrefix="1" applyFont="1" applyFill="1" applyAlignment="1">
      <alignment horizontal="right" vertical="top"/>
    </xf>
    <xf numFmtId="0" fontId="76" fillId="6" borderId="0" xfId="0" applyFont="1" applyFill="1" applyAlignment="1">
      <alignment vertical="top" wrapText="1"/>
    </xf>
    <xf numFmtId="0" fontId="80" fillId="6" borderId="0" xfId="0" applyFont="1" applyFill="1" applyAlignment="1">
      <alignment horizontal="right" vertical="top"/>
    </xf>
    <xf numFmtId="0" fontId="81" fillId="6" borderId="0" xfId="0" quotePrefix="1" applyFont="1" applyFill="1" applyAlignment="1">
      <alignment horizontal="right" vertical="top"/>
    </xf>
    <xf numFmtId="0" fontId="82" fillId="6" borderId="0" xfId="0" applyFont="1" applyFill="1" applyAlignment="1">
      <alignment vertical="top" wrapText="1"/>
    </xf>
    <xf numFmtId="0" fontId="74" fillId="6" borderId="0" xfId="0" quotePrefix="1" applyFont="1" applyFill="1" applyAlignment="1">
      <alignment horizontal="right" vertical="top"/>
    </xf>
    <xf numFmtId="0" fontId="78" fillId="6" borderId="0" xfId="0" applyFont="1" applyFill="1" applyAlignment="1">
      <alignment vertical="top" wrapText="1"/>
    </xf>
    <xf numFmtId="0" fontId="79" fillId="6" borderId="0" xfId="0" applyFont="1" applyFill="1" applyAlignment="1">
      <alignment horizontal="center" vertical="top" wrapText="1"/>
    </xf>
    <xf numFmtId="0" fontId="83" fillId="6" borderId="0" xfId="0" applyFont="1" applyFill="1" applyAlignment="1">
      <alignment horizontal="justify" vertical="top" wrapText="1"/>
    </xf>
    <xf numFmtId="0" fontId="84" fillId="6" borderId="0" xfId="0" applyFont="1" applyFill="1" applyAlignment="1">
      <alignment horizontal="justify" vertical="top" wrapText="1"/>
    </xf>
    <xf numFmtId="0" fontId="74" fillId="0" borderId="0" xfId="0" applyFont="1" applyAlignment="1">
      <alignment horizontal="right" vertical="top"/>
    </xf>
    <xf numFmtId="0" fontId="85" fillId="0" borderId="0" xfId="0" applyFont="1" applyAlignment="1">
      <alignment vertical="top" wrapText="1"/>
    </xf>
    <xf numFmtId="0" fontId="76" fillId="0" borderId="0" xfId="0" applyFont="1" applyAlignment="1">
      <alignment vertical="top" wrapText="1"/>
    </xf>
    <xf numFmtId="0" fontId="74" fillId="6" borderId="0" xfId="0" applyFont="1" applyFill="1" applyAlignment="1">
      <alignment horizontal="left" vertical="top" wrapText="1"/>
    </xf>
    <xf numFmtId="0" fontId="76" fillId="6" borderId="0" xfId="0" applyFont="1" applyFill="1" applyAlignment="1">
      <alignment horizontal="left" vertical="top" wrapText="1"/>
    </xf>
    <xf numFmtId="0" fontId="80" fillId="6" borderId="0" xfId="0" applyFont="1" applyFill="1" applyAlignment="1">
      <alignment vertical="top" wrapText="1"/>
    </xf>
    <xf numFmtId="0" fontId="86" fillId="0" borderId="0" xfId="0" applyFont="1"/>
    <xf numFmtId="0" fontId="87" fillId="0" borderId="0" xfId="0" applyFont="1"/>
    <xf numFmtId="0" fontId="88" fillId="8" borderId="0" xfId="0" applyFont="1" applyFill="1"/>
    <xf numFmtId="0" fontId="88" fillId="8" borderId="0" xfId="0" applyFont="1" applyFill="1" applyAlignment="1">
      <alignment horizontal="center"/>
    </xf>
    <xf numFmtId="0" fontId="74" fillId="0" borderId="0" xfId="0" applyFont="1"/>
    <xf numFmtId="0" fontId="89" fillId="0" borderId="0" xfId="0" applyFont="1"/>
    <xf numFmtId="0" fontId="89" fillId="0" borderId="0" xfId="0" applyFont="1" applyAlignment="1">
      <alignment horizontal="center"/>
    </xf>
    <xf numFmtId="0" fontId="90" fillId="0" borderId="0" xfId="0" applyFont="1"/>
    <xf numFmtId="0" fontId="88" fillId="9" borderId="0" xfId="0" applyFont="1" applyFill="1"/>
    <xf numFmtId="0" fontId="88" fillId="9" borderId="0" xfId="0" applyFont="1" applyFill="1" applyAlignment="1">
      <alignment horizontal="center"/>
    </xf>
    <xf numFmtId="0" fontId="90" fillId="0" borderId="0" xfId="0" applyFont="1" applyAlignment="1">
      <alignment horizontal="center"/>
    </xf>
    <xf numFmtId="0" fontId="91" fillId="0" borderId="0" xfId="0" applyFont="1" applyAlignment="1">
      <alignment horizontal="center"/>
    </xf>
    <xf numFmtId="0" fontId="92" fillId="0" borderId="0" xfId="0" applyFont="1" applyAlignment="1">
      <alignment horizontal="center"/>
    </xf>
    <xf numFmtId="0" fontId="93" fillId="0" borderId="0" xfId="0" applyFont="1"/>
    <xf numFmtId="0" fontId="94" fillId="0" borderId="0" xfId="0" applyFont="1"/>
    <xf numFmtId="0" fontId="12" fillId="4" borderId="2"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protection locked="0"/>
    </xf>
    <xf numFmtId="0" fontId="12" fillId="4" borderId="4" xfId="0" applyFont="1" applyFill="1" applyBorder="1" applyAlignment="1" applyProtection="1">
      <alignment horizontal="left" vertical="top"/>
      <protection locked="0"/>
    </xf>
    <xf numFmtId="0" fontId="12" fillId="4" borderId="5" xfId="0" applyFont="1" applyFill="1" applyBorder="1" applyAlignment="1" applyProtection="1">
      <alignment horizontal="left" vertical="top"/>
      <protection locked="0"/>
    </xf>
    <xf numFmtId="0" fontId="12" fillId="4" borderId="0" xfId="0" applyFont="1" applyFill="1" applyBorder="1" applyAlignment="1" applyProtection="1">
      <alignment horizontal="left" vertical="top"/>
      <protection locked="0"/>
    </xf>
    <xf numFmtId="0" fontId="12" fillId="4" borderId="8" xfId="0" applyFont="1" applyFill="1" applyBorder="1" applyAlignment="1" applyProtection="1">
      <alignment horizontal="left" vertical="top"/>
      <protection locked="0"/>
    </xf>
    <xf numFmtId="0" fontId="12" fillId="4" borderId="6" xfId="0" applyFont="1" applyFill="1" applyBorder="1" applyAlignment="1" applyProtection="1">
      <alignment horizontal="left" vertical="top"/>
      <protection locked="0"/>
    </xf>
    <xf numFmtId="0" fontId="12" fillId="4" borderId="1" xfId="0" applyFont="1" applyFill="1" applyBorder="1" applyAlignment="1" applyProtection="1">
      <alignment horizontal="left" vertical="top"/>
      <protection locked="0"/>
    </xf>
    <xf numFmtId="0" fontId="12" fillId="4" borderId="7" xfId="0" applyFont="1" applyFill="1" applyBorder="1" applyAlignment="1" applyProtection="1">
      <alignment horizontal="left" vertical="top"/>
      <protection locked="0"/>
    </xf>
    <xf numFmtId="0" fontId="12" fillId="4" borderId="3"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12" fillId="4" borderId="5" xfId="0" applyFont="1" applyFill="1" applyBorder="1" applyAlignment="1" applyProtection="1">
      <alignment horizontal="left" vertical="top" wrapText="1"/>
      <protection locked="0"/>
    </xf>
    <xf numFmtId="0" fontId="12" fillId="4" borderId="0" xfId="0" applyFont="1" applyFill="1" applyBorder="1" applyAlignment="1" applyProtection="1">
      <alignment horizontal="left" vertical="top" wrapText="1"/>
      <protection locked="0"/>
    </xf>
    <xf numFmtId="0" fontId="12" fillId="4" borderId="8"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1" xfId="0" applyFont="1" applyFill="1" applyBorder="1" applyAlignment="1" applyProtection="1">
      <alignment horizontal="left" vertical="top" wrapText="1"/>
      <protection locked="0"/>
    </xf>
    <xf numFmtId="0" fontId="12" fillId="4" borderId="7" xfId="0" applyFont="1" applyFill="1" applyBorder="1" applyAlignment="1" applyProtection="1">
      <alignment horizontal="left" vertical="top" wrapText="1"/>
      <protection locked="0"/>
    </xf>
    <xf numFmtId="0" fontId="35" fillId="2" borderId="0" xfId="0" applyFont="1" applyFill="1" applyAlignment="1" applyProtection="1">
      <alignment horizontal="center" vertical="center"/>
    </xf>
    <xf numFmtId="0" fontId="35" fillId="2" borderId="8" xfId="0" applyFont="1" applyFill="1" applyBorder="1" applyAlignment="1" applyProtection="1">
      <alignment horizontal="center" vertical="center"/>
    </xf>
    <xf numFmtId="0" fontId="59" fillId="2" borderId="0" xfId="0" applyFont="1" applyFill="1" applyAlignment="1" applyProtection="1">
      <alignment horizontal="left" vertical="top" wrapText="1"/>
    </xf>
    <xf numFmtId="0" fontId="59" fillId="2" borderId="8" xfId="0" applyFont="1" applyFill="1" applyBorder="1" applyAlignment="1" applyProtection="1">
      <alignment horizontal="left" vertical="top" wrapText="1"/>
    </xf>
    <xf numFmtId="0" fontId="0" fillId="0" borderId="15" xfId="0" applyBorder="1" applyAlignment="1" applyProtection="1">
      <alignment horizontal="left" vertical="center" wrapText="1"/>
    </xf>
    <xf numFmtId="164" fontId="18" fillId="4" borderId="9" xfId="1" applyNumberFormat="1" applyFont="1" applyFill="1" applyBorder="1" applyAlignment="1" applyProtection="1">
      <alignment horizontal="right" vertical="center"/>
      <protection locked="0"/>
    </xf>
    <xf numFmtId="164" fontId="18" fillId="4" borderId="11" xfId="1" applyNumberFormat="1" applyFont="1" applyFill="1" applyBorder="1" applyAlignment="1" applyProtection="1">
      <alignment horizontal="right" vertical="center"/>
      <protection locked="0"/>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51" fillId="5" borderId="14" xfId="0" applyFont="1" applyFill="1" applyBorder="1" applyAlignment="1" applyProtection="1">
      <alignment horizontal="right" vertical="top" wrapText="1"/>
    </xf>
    <xf numFmtId="0" fontId="52" fillId="0" borderId="3" xfId="0" applyFont="1" applyBorder="1" applyAlignment="1" applyProtection="1">
      <alignment horizontal="left" vertical="top" wrapText="1"/>
    </xf>
    <xf numFmtId="0" fontId="52" fillId="0" borderId="0" xfId="0" applyFont="1" applyBorder="1" applyAlignment="1" applyProtection="1">
      <alignment horizontal="left" vertical="top" wrapText="1"/>
    </xf>
    <xf numFmtId="0" fontId="52" fillId="0" borderId="1" xfId="0" applyFont="1" applyBorder="1" applyAlignment="1" applyProtection="1">
      <alignment horizontal="left" vertical="top" wrapText="1"/>
    </xf>
    <xf numFmtId="0" fontId="52" fillId="0" borderId="4" xfId="0" applyFont="1" applyBorder="1" applyAlignment="1" applyProtection="1">
      <alignment horizontal="left" vertical="top" wrapText="1"/>
    </xf>
    <xf numFmtId="0" fontId="52" fillId="0" borderId="7" xfId="0" applyFont="1" applyBorder="1" applyAlignment="1" applyProtection="1">
      <alignment horizontal="left" vertical="top" wrapText="1"/>
    </xf>
    <xf numFmtId="0" fontId="54" fillId="2" borderId="0" xfId="0" applyFont="1" applyFill="1" applyAlignment="1" applyProtection="1">
      <alignment horizontal="left" vertical="top" wrapText="1"/>
    </xf>
    <xf numFmtId="164" fontId="34" fillId="2" borderId="0" xfId="0" quotePrefix="1" applyNumberFormat="1" applyFont="1" applyFill="1" applyAlignment="1">
      <alignment horizontal="center" vertical="top" wrapText="1"/>
    </xf>
    <xf numFmtId="0" fontId="33" fillId="2" borderId="0" xfId="0" applyFont="1" applyFill="1" applyAlignment="1" applyProtection="1">
      <alignment horizontal="center"/>
    </xf>
    <xf numFmtId="0" fontId="36" fillId="2" borderId="0" xfId="0" applyFont="1" applyFill="1" applyAlignment="1" applyProtection="1">
      <alignment horizontal="center" vertical="top" wrapText="1"/>
    </xf>
    <xf numFmtId="0" fontId="25" fillId="3" borderId="0" xfId="0" quotePrefix="1" applyFont="1" applyFill="1" applyAlignment="1" applyProtection="1">
      <alignment horizontal="center" vertical="center" wrapText="1"/>
    </xf>
    <xf numFmtId="0" fontId="25" fillId="3" borderId="0" xfId="0" applyFont="1" applyFill="1" applyAlignment="1" applyProtection="1">
      <alignment horizontal="center" vertical="center" wrapText="1"/>
    </xf>
    <xf numFmtId="0" fontId="30" fillId="3" borderId="0" xfId="0" applyFont="1" applyFill="1" applyAlignment="1" applyProtection="1">
      <alignment horizontal="left" vertical="center" wrapText="1"/>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33" fillId="2" borderId="0" xfId="0" applyFont="1" applyFill="1" applyAlignment="1" applyProtection="1">
      <alignment horizontal="center" wrapText="1"/>
    </xf>
    <xf numFmtId="0" fontId="32" fillId="2" borderId="0" xfId="0" applyFont="1" applyFill="1" applyAlignment="1" applyProtection="1">
      <alignment horizontal="left" vertical="top" wrapText="1"/>
    </xf>
    <xf numFmtId="0" fontId="57" fillId="0" borderId="0" xfId="0" applyFont="1" applyAlignment="1" applyProtection="1">
      <alignment horizontal="left" vertical="center"/>
    </xf>
    <xf numFmtId="0" fontId="28" fillId="0" borderId="3" xfId="0" applyFont="1" applyBorder="1" applyAlignment="1" applyProtection="1">
      <alignment horizontal="center" wrapText="1"/>
    </xf>
    <xf numFmtId="0" fontId="12" fillId="4" borderId="15" xfId="0" applyFont="1" applyFill="1" applyBorder="1" applyAlignment="1" applyProtection="1">
      <alignment horizontal="left"/>
      <protection locked="0"/>
    </xf>
    <xf numFmtId="0" fontId="2" fillId="0" borderId="9" xfId="0" applyFont="1" applyBorder="1" applyAlignment="1" applyProtection="1">
      <alignment horizontal="right"/>
    </xf>
    <xf numFmtId="0" fontId="2" fillId="0" borderId="10" xfId="0" applyFont="1" applyBorder="1" applyAlignment="1" applyProtection="1">
      <alignment horizontal="right"/>
    </xf>
    <xf numFmtId="0" fontId="2" fillId="0" borderId="11" xfId="0" applyFont="1" applyBorder="1" applyAlignment="1" applyProtection="1">
      <alignment horizontal="right"/>
    </xf>
    <xf numFmtId="0" fontId="0" fillId="0" borderId="0" xfId="0" applyAlignment="1" applyProtection="1">
      <alignment horizontal="left" wrapText="1"/>
    </xf>
    <xf numFmtId="0" fontId="2" fillId="4" borderId="9"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14" fontId="12" fillId="4" borderId="9" xfId="0" applyNumberFormat="1" applyFont="1" applyFill="1" applyBorder="1" applyAlignment="1" applyProtection="1">
      <alignment horizontal="center"/>
      <protection locked="0"/>
    </xf>
    <xf numFmtId="0" fontId="12" fillId="4" borderId="11" xfId="0" applyFont="1" applyFill="1" applyBorder="1" applyAlignment="1" applyProtection="1">
      <alignment horizontal="center"/>
      <protection locked="0"/>
    </xf>
    <xf numFmtId="0" fontId="27" fillId="4" borderId="2"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protection locked="0"/>
    </xf>
    <xf numFmtId="0" fontId="27" fillId="4" borderId="6" xfId="0"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protection locked="0"/>
    </xf>
    <xf numFmtId="0" fontId="27" fillId="4" borderId="7" xfId="0" applyFont="1" applyFill="1" applyBorder="1" applyAlignment="1" applyProtection="1">
      <alignment horizontal="center" vertical="center"/>
      <protection locked="0"/>
    </xf>
    <xf numFmtId="0" fontId="0" fillId="0" borderId="15" xfId="0" applyBorder="1" applyProtection="1"/>
    <xf numFmtId="0" fontId="6" fillId="0" borderId="0" xfId="0" applyFont="1" applyAlignment="1" applyProtection="1">
      <alignment horizontal="justify" wrapText="1"/>
    </xf>
    <xf numFmtId="0" fontId="4" fillId="0" borderId="0" xfId="0" applyFont="1" applyAlignment="1" applyProtection="1">
      <alignment horizontal="center"/>
    </xf>
    <xf numFmtId="0" fontId="0" fillId="0" borderId="0" xfId="0" applyAlignment="1" applyProtection="1">
      <alignment horizontal="right" vertical="center" wrapText="1"/>
    </xf>
    <xf numFmtId="0" fontId="0" fillId="0" borderId="0" xfId="0" applyAlignment="1" applyProtection="1">
      <alignment horizontal="right" vertical="top" wrapText="1"/>
    </xf>
    <xf numFmtId="49" fontId="12" fillId="4" borderId="9" xfId="0" applyNumberFormat="1" applyFont="1" applyFill="1" applyBorder="1" applyAlignment="1" applyProtection="1">
      <alignment horizontal="right" vertical="center"/>
      <protection locked="0"/>
    </xf>
    <xf numFmtId="49" fontId="12" fillId="4" borderId="10" xfId="0" applyNumberFormat="1" applyFont="1" applyFill="1" applyBorder="1" applyAlignment="1" applyProtection="1">
      <alignment horizontal="right" vertical="center"/>
      <protection locked="0"/>
    </xf>
    <xf numFmtId="49" fontId="12" fillId="4" borderId="11" xfId="0" applyNumberFormat="1" applyFont="1" applyFill="1" applyBorder="1" applyAlignment="1" applyProtection="1">
      <alignment horizontal="right" vertical="center"/>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3" xfId="0" applyFont="1" applyFill="1" applyBorder="1" applyAlignment="1" applyProtection="1">
      <alignment horizontal="right" vertical="center"/>
      <protection locked="0"/>
    </xf>
    <xf numFmtId="0" fontId="12" fillId="4" borderId="4" xfId="0" applyFont="1" applyFill="1" applyBorder="1" applyAlignment="1" applyProtection="1">
      <alignment horizontal="right" vertical="center"/>
      <protection locked="0"/>
    </xf>
    <xf numFmtId="0" fontId="12" fillId="4" borderId="6" xfId="0" applyFont="1" applyFill="1" applyBorder="1" applyAlignment="1" applyProtection="1">
      <alignment horizontal="right" vertical="center"/>
      <protection locked="0"/>
    </xf>
    <xf numFmtId="0" fontId="12" fillId="4" borderId="1"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0" fillId="0" borderId="0" xfId="0" applyBorder="1" applyAlignment="1" applyProtection="1">
      <alignment horizontal="left" wrapText="1"/>
    </xf>
    <xf numFmtId="0" fontId="0" fillId="0" borderId="8" xfId="0" applyBorder="1" applyAlignment="1" applyProtection="1">
      <alignment horizontal="left" wrapText="1"/>
    </xf>
    <xf numFmtId="0" fontId="16" fillId="4" borderId="6"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protection locked="0"/>
    </xf>
    <xf numFmtId="0" fontId="16" fillId="4" borderId="7"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xf>
    <xf numFmtId="0" fontId="23" fillId="5" borderId="15" xfId="0" applyFont="1" applyFill="1" applyBorder="1" applyAlignment="1" applyProtection="1">
      <alignment horizontal="left" vertical="top" wrapText="1"/>
    </xf>
    <xf numFmtId="0" fontId="12" fillId="4" borderId="9" xfId="0" applyFont="1" applyFill="1" applyBorder="1" applyAlignment="1" applyProtection="1">
      <alignment horizontal="center" vertical="center"/>
      <protection locked="0"/>
    </xf>
    <xf numFmtId="0" fontId="12" fillId="4" borderId="11" xfId="0" applyFont="1" applyFill="1" applyBorder="1" applyAlignment="1" applyProtection="1">
      <alignment horizontal="center" vertical="center"/>
      <protection locked="0"/>
    </xf>
    <xf numFmtId="0" fontId="20" fillId="5" borderId="2" xfId="0" applyFont="1" applyFill="1" applyBorder="1" applyAlignment="1" applyProtection="1">
      <alignment horizontal="center" vertical="center" wrapText="1"/>
    </xf>
    <xf numFmtId="0" fontId="20" fillId="5" borderId="4"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wrapText="1"/>
    </xf>
    <xf numFmtId="0" fontId="20" fillId="5" borderId="8" xfId="0" applyFont="1" applyFill="1" applyBorder="1" applyAlignment="1" applyProtection="1">
      <alignment horizontal="center" vertical="center" wrapText="1"/>
    </xf>
    <xf numFmtId="0" fontId="20" fillId="5" borderId="6" xfId="0" applyFont="1" applyFill="1" applyBorder="1" applyAlignment="1" applyProtection="1">
      <alignment horizontal="center" vertical="center" wrapText="1"/>
    </xf>
    <xf numFmtId="0" fontId="20" fillId="5" borderId="7" xfId="0" applyFont="1" applyFill="1" applyBorder="1" applyAlignment="1" applyProtection="1">
      <alignment horizontal="center" vertical="center" wrapText="1"/>
    </xf>
    <xf numFmtId="0" fontId="49" fillId="5" borderId="12"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164" fontId="18" fillId="0" borderId="9" xfId="1" applyNumberFormat="1" applyFont="1" applyFill="1" applyBorder="1" applyAlignment="1" applyProtection="1">
      <alignment horizontal="right" vertical="center"/>
    </xf>
    <xf numFmtId="164" fontId="18" fillId="0" borderId="11" xfId="1" applyNumberFormat="1" applyFont="1" applyFill="1" applyBorder="1" applyAlignment="1" applyProtection="1">
      <alignment horizontal="right" vertical="center"/>
    </xf>
    <xf numFmtId="0" fontId="48" fillId="0" borderId="3" xfId="3" quotePrefix="1" applyFont="1" applyBorder="1" applyAlignment="1" applyProtection="1">
      <alignment horizontal="center" vertical="center" wrapText="1"/>
      <protection locked="0"/>
    </xf>
    <xf numFmtId="0" fontId="48" fillId="0" borderId="4" xfId="3" applyFont="1" applyBorder="1" applyAlignment="1" applyProtection="1">
      <alignment horizontal="center" vertical="center" wrapText="1"/>
      <protection locked="0"/>
    </xf>
    <xf numFmtId="0" fontId="48" fillId="0" borderId="0" xfId="3" applyFont="1" applyBorder="1" applyAlignment="1" applyProtection="1">
      <alignment horizontal="center" vertical="center" wrapText="1"/>
      <protection locked="0"/>
    </xf>
    <xf numFmtId="0" fontId="48" fillId="0" borderId="8" xfId="3" applyFont="1" applyBorder="1" applyAlignment="1" applyProtection="1">
      <alignment horizontal="center" vertical="center" wrapText="1"/>
      <protection locked="0"/>
    </xf>
    <xf numFmtId="0" fontId="48" fillId="0" borderId="1" xfId="3" applyFont="1" applyBorder="1" applyAlignment="1" applyProtection="1">
      <alignment horizontal="center" vertical="center" wrapText="1"/>
      <protection locked="0"/>
    </xf>
    <xf numFmtId="0" fontId="48" fillId="0" borderId="7" xfId="3" applyFont="1" applyBorder="1" applyAlignment="1" applyProtection="1">
      <alignment horizontal="center" vertical="center" wrapText="1"/>
      <protection locked="0"/>
    </xf>
    <xf numFmtId="0" fontId="67" fillId="0" borderId="0" xfId="3" quotePrefix="1" applyFont="1" applyAlignment="1" applyProtection="1">
      <alignment horizontal="center"/>
      <protection locked="0"/>
    </xf>
    <xf numFmtId="0" fontId="67" fillId="0" borderId="0" xfId="3" applyFont="1" applyAlignment="1" applyProtection="1">
      <alignment horizontal="center"/>
      <protection locked="0"/>
    </xf>
    <xf numFmtId="0" fontId="11" fillId="3" borderId="0" xfId="0" applyFont="1" applyFill="1" applyAlignment="1" applyProtection="1">
      <alignment horizontal="center" vertical="center"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6" fillId="0" borderId="1" xfId="0" applyFont="1" applyBorder="1" applyAlignment="1" applyProtection="1">
      <alignment horizontal="justify" vertical="top" wrapText="1"/>
    </xf>
    <xf numFmtId="0" fontId="12" fillId="4" borderId="9" xfId="0" applyFont="1" applyFill="1" applyBorder="1" applyAlignment="1" applyProtection="1">
      <alignment horizontal="right" vertical="center"/>
      <protection locked="0"/>
    </xf>
    <xf numFmtId="0" fontId="12" fillId="4" borderId="10"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17" fillId="5" borderId="12" xfId="0" applyFont="1" applyFill="1" applyBorder="1" applyAlignment="1" applyProtection="1">
      <alignment horizontal="center" vertical="center" wrapText="1"/>
    </xf>
    <xf numFmtId="0" fontId="17" fillId="5" borderId="14"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protection locked="0"/>
    </xf>
    <xf numFmtId="0" fontId="12" fillId="4" borderId="11" xfId="0" applyFont="1" applyFill="1" applyBorder="1" applyAlignment="1" applyProtection="1">
      <alignment horizontal="center" vertical="center" wrapText="1"/>
      <protection locked="0"/>
    </xf>
    <xf numFmtId="0" fontId="0" fillId="0" borderId="0" xfId="0" applyFont="1" applyAlignment="1" applyProtection="1">
      <alignment horizontal="right" vertical="top" wrapText="1"/>
    </xf>
    <xf numFmtId="0" fontId="0" fillId="0" borderId="0" xfId="0" applyFont="1" applyAlignment="1" applyProtection="1">
      <alignment horizontal="right" vertical="top"/>
    </xf>
    <xf numFmtId="0" fontId="43" fillId="0" borderId="0" xfId="0" applyFont="1" applyBorder="1" applyAlignment="1">
      <alignment horizontal="center" vertical="center"/>
    </xf>
    <xf numFmtId="0" fontId="65" fillId="0" borderId="0" xfId="0" quotePrefix="1" applyFont="1" applyAlignment="1" applyProtection="1">
      <alignment horizontal="left" wrapText="1"/>
    </xf>
    <xf numFmtId="0" fontId="41" fillId="0" borderId="0" xfId="0" applyFont="1" applyAlignment="1" applyProtection="1">
      <alignment horizontal="right" vertical="center"/>
    </xf>
    <xf numFmtId="0" fontId="0" fillId="0" borderId="0" xfId="0" applyAlignment="1" applyProtection="1">
      <alignment horizontal="right" vertical="top"/>
    </xf>
    <xf numFmtId="0" fontId="6" fillId="0" borderId="0" xfId="0" applyFont="1" applyAlignment="1" applyProtection="1">
      <alignment horizontal="left" vertical="top" wrapText="1"/>
    </xf>
    <xf numFmtId="0" fontId="3" fillId="0" borderId="8" xfId="0" applyFont="1" applyBorder="1" applyAlignment="1" applyProtection="1">
      <alignment horizontal="left" vertical="top"/>
    </xf>
    <xf numFmtId="9" fontId="12" fillId="4" borderId="9" xfId="2" applyFont="1" applyFill="1" applyBorder="1" applyAlignment="1" applyProtection="1">
      <alignment horizontal="center" vertical="center"/>
      <protection locked="0"/>
    </xf>
    <xf numFmtId="9" fontId="12" fillId="4" borderId="11" xfId="2" applyFont="1" applyFill="1" applyBorder="1" applyAlignment="1" applyProtection="1">
      <alignment horizontal="center" vertical="center"/>
      <protection locked="0"/>
    </xf>
    <xf numFmtId="0" fontId="0" fillId="0" borderId="5"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6" fillId="0" borderId="0" xfId="0" applyFont="1" applyBorder="1" applyAlignment="1">
      <alignment horizontal="center" vertical="top"/>
    </xf>
    <xf numFmtId="0" fontId="6" fillId="0" borderId="0" xfId="0" applyFont="1" applyAlignment="1" applyProtection="1">
      <alignment horizontal="justify" vertical="top" wrapText="1"/>
    </xf>
    <xf numFmtId="0" fontId="16" fillId="4" borderId="6"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6" fillId="4" borderId="7" xfId="0" applyFont="1" applyFill="1" applyBorder="1" applyAlignment="1" applyProtection="1">
      <alignment horizontal="left" vertical="top" wrapText="1"/>
      <protection locked="0"/>
    </xf>
    <xf numFmtId="165" fontId="12" fillId="4" borderId="9" xfId="0" applyNumberFormat="1" applyFont="1" applyFill="1" applyBorder="1" applyAlignment="1" applyProtection="1">
      <alignment horizontal="center" vertical="center"/>
      <protection locked="0"/>
    </xf>
    <xf numFmtId="165" fontId="12" fillId="4" borderId="11" xfId="0" applyNumberFormat="1" applyFont="1" applyFill="1" applyBorder="1" applyAlignment="1" applyProtection="1">
      <alignment horizontal="center" vertical="center"/>
      <protection locked="0"/>
    </xf>
    <xf numFmtId="0" fontId="0" fillId="0" borderId="5" xfId="0" applyBorder="1" applyAlignment="1" applyProtection="1">
      <alignment horizontal="left" vertical="top"/>
    </xf>
    <xf numFmtId="0" fontId="0" fillId="0" borderId="0" xfId="0" applyBorder="1" applyAlignment="1" applyProtection="1">
      <alignment horizontal="left" vertical="top"/>
    </xf>
    <xf numFmtId="0" fontId="2" fillId="0" borderId="0" xfId="0" applyFont="1" applyBorder="1" applyAlignment="1" applyProtection="1">
      <alignment horizontal="left" vertical="top"/>
    </xf>
    <xf numFmtId="0" fontId="23" fillId="5" borderId="2" xfId="0" applyFont="1" applyFill="1" applyBorder="1" applyAlignment="1" applyProtection="1">
      <alignment horizontal="left" vertical="top" wrapText="1"/>
    </xf>
    <xf numFmtId="0" fontId="23" fillId="5" borderId="3" xfId="0" applyFont="1" applyFill="1" applyBorder="1" applyAlignment="1" applyProtection="1">
      <alignment horizontal="left" vertical="top" wrapText="1"/>
    </xf>
    <xf numFmtId="0" fontId="23" fillId="5" borderId="4" xfId="0" applyFont="1" applyFill="1" applyBorder="1" applyAlignment="1" applyProtection="1">
      <alignment horizontal="left" vertical="top" wrapText="1"/>
    </xf>
    <xf numFmtId="0" fontId="23" fillId="5" borderId="6" xfId="0" applyFont="1" applyFill="1" applyBorder="1" applyAlignment="1" applyProtection="1">
      <alignment horizontal="left" vertical="top" wrapText="1"/>
    </xf>
    <xf numFmtId="0" fontId="23" fillId="5" borderId="1" xfId="0" applyFont="1" applyFill="1" applyBorder="1" applyAlignment="1" applyProtection="1">
      <alignment horizontal="left" vertical="top" wrapText="1"/>
    </xf>
    <xf numFmtId="0" fontId="23" fillId="5" borderId="7" xfId="0" applyFont="1" applyFill="1" applyBorder="1" applyAlignment="1" applyProtection="1">
      <alignment horizontal="left" vertical="top" wrapText="1"/>
    </xf>
    <xf numFmtId="0" fontId="21" fillId="5" borderId="12" xfId="0" applyFont="1" applyFill="1" applyBorder="1" applyAlignment="1" applyProtection="1">
      <alignment horizontal="left" vertical="center" wrapText="1"/>
    </xf>
    <xf numFmtId="0" fontId="21" fillId="5" borderId="13" xfId="0" applyFont="1" applyFill="1" applyBorder="1" applyAlignment="1" applyProtection="1">
      <alignment horizontal="left" vertical="center" wrapText="1"/>
    </xf>
    <xf numFmtId="0" fontId="2" fillId="0" borderId="0" xfId="0" applyFont="1" applyAlignment="1" applyProtection="1">
      <alignment horizontal="center"/>
    </xf>
    <xf numFmtId="0" fontId="3" fillId="0" borderId="8" xfId="0" applyFont="1" applyBorder="1" applyAlignment="1" applyProtection="1">
      <alignment vertical="top"/>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49" fontId="12" fillId="4" borderId="9" xfId="0" applyNumberFormat="1" applyFont="1" applyFill="1" applyBorder="1" applyAlignment="1" applyProtection="1">
      <alignment horizontal="center" vertical="center"/>
      <protection locked="0"/>
    </xf>
    <xf numFmtId="49" fontId="12" fillId="4" borderId="10" xfId="0" applyNumberFormat="1" applyFont="1" applyFill="1" applyBorder="1" applyAlignment="1" applyProtection="1">
      <alignment horizontal="center" vertical="center"/>
      <protection locked="0"/>
    </xf>
    <xf numFmtId="49" fontId="12" fillId="4" borderId="11" xfId="0" applyNumberFormat="1" applyFont="1" applyFill="1" applyBorder="1" applyAlignment="1" applyProtection="1">
      <alignment horizontal="center" vertical="center"/>
      <protection locked="0"/>
    </xf>
    <xf numFmtId="0" fontId="67" fillId="0" borderId="5" xfId="3" quotePrefix="1" applyFont="1" applyBorder="1" applyAlignment="1" applyProtection="1">
      <alignment horizontal="center"/>
      <protection locked="0"/>
    </xf>
    <xf numFmtId="0" fontId="95" fillId="6" borderId="0" xfId="0" applyFont="1" applyFill="1" applyAlignment="1">
      <alignment horizontal="right" vertical="top"/>
    </xf>
    <xf numFmtId="0" fontId="96" fillId="6" borderId="0" xfId="0" applyFont="1" applyFill="1" applyAlignment="1">
      <alignment horizontal="justify" vertical="top" wrapText="1"/>
    </xf>
    <xf numFmtId="0" fontId="77" fillId="0" borderId="0" xfId="0" applyFont="1"/>
    <xf numFmtId="0" fontId="77" fillId="6" borderId="0" xfId="0" applyFont="1" applyFill="1" applyAlignment="1">
      <alignment horizontal="left" vertical="top" wrapText="1"/>
    </xf>
    <xf numFmtId="0" fontId="76" fillId="0" borderId="0" xfId="0" applyFont="1" applyAlignment="1">
      <alignment wrapText="1"/>
    </xf>
    <xf numFmtId="0" fontId="0" fillId="0" borderId="0" xfId="0" applyAlignment="1">
      <alignment wrapText="1"/>
    </xf>
    <xf numFmtId="0" fontId="89" fillId="0" borderId="0" xfId="0" applyFont="1" applyAlignment="1">
      <alignment horizontal="center" vertical="top" wrapText="1"/>
    </xf>
  </cellXfs>
  <cellStyles count="4">
    <cellStyle name="Currency" xfId="1" builtinId="4"/>
    <cellStyle name="Hyperlink" xfId="3" builtinId="8"/>
    <cellStyle name="Normal" xfId="0" builtinId="0"/>
    <cellStyle name="Percent" xfId="2" builtinId="5"/>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C$102" noThreeD="1"/>
</file>

<file path=xl/ctrlProps/ctrlProp10.xml><?xml version="1.0" encoding="utf-8"?>
<formControlPr xmlns="http://schemas.microsoft.com/office/spreadsheetml/2009/9/main" objectType="CheckBox" checked="Checked" fmlaLink="$I85" lockText="1" noThreeD="1"/>
</file>

<file path=xl/ctrlProps/ctrlProp11.xml><?xml version="1.0" encoding="utf-8"?>
<formControlPr xmlns="http://schemas.microsoft.com/office/spreadsheetml/2009/9/main" objectType="CheckBox" checked="Checked" fmlaLink="$I$83" lockText="1" noThreeD="1"/>
</file>

<file path=xl/ctrlProps/ctrlProp12.xml><?xml version="1.0" encoding="utf-8"?>
<formControlPr xmlns="http://schemas.microsoft.com/office/spreadsheetml/2009/9/main" objectType="CheckBox" checked="Checked" fmlaLink="$I87" lockText="1" noThreeD="1"/>
</file>

<file path=xl/ctrlProps/ctrlProp13.xml><?xml version="1.0" encoding="utf-8"?>
<formControlPr xmlns="http://schemas.microsoft.com/office/spreadsheetml/2009/9/main" objectType="CheckBox" checked="Checked" fmlaLink="$I89" lockText="1" noThreeD="1"/>
</file>

<file path=xl/ctrlProps/ctrlProp14.xml><?xml version="1.0" encoding="utf-8"?>
<formControlPr xmlns="http://schemas.microsoft.com/office/spreadsheetml/2009/9/main" objectType="CheckBox" checked="Checked" fmlaLink="$I91" lockText="1" noThreeD="1"/>
</file>

<file path=xl/ctrlProps/ctrlProp15.xml><?xml version="1.0" encoding="utf-8"?>
<formControlPr xmlns="http://schemas.microsoft.com/office/spreadsheetml/2009/9/main" objectType="CheckBox" checked="Checked" fmlaLink="$I93" lockText="1" noThreeD="1"/>
</file>

<file path=xl/ctrlProps/ctrlProp16.xml><?xml version="1.0" encoding="utf-8"?>
<formControlPr xmlns="http://schemas.microsoft.com/office/spreadsheetml/2009/9/main" objectType="CheckBox" checked="Checked" fmlaLink="$I95" lockText="1" noThreeD="1"/>
</file>

<file path=xl/ctrlProps/ctrlProp17.xml><?xml version="1.0" encoding="utf-8"?>
<formControlPr xmlns="http://schemas.microsoft.com/office/spreadsheetml/2009/9/main" objectType="CheckBox" checked="Checked" fmlaLink="$I97" lockText="1" noThreeD="1"/>
</file>

<file path=xl/ctrlProps/ctrlProp18.xml><?xml version="1.0" encoding="utf-8"?>
<formControlPr xmlns="http://schemas.microsoft.com/office/spreadsheetml/2009/9/main" objectType="CheckBox" fmlaLink="$L$83" lockText="1" noThreeD="1"/>
</file>

<file path=xl/ctrlProps/ctrlProp19.xml><?xml version="1.0" encoding="utf-8"?>
<formControlPr xmlns="http://schemas.microsoft.com/office/spreadsheetml/2009/9/main" objectType="CheckBox" fmlaLink="$L$85" lockText="1" noThreeD="1"/>
</file>

<file path=xl/ctrlProps/ctrlProp2.xml><?xml version="1.0" encoding="utf-8"?>
<formControlPr xmlns="http://schemas.microsoft.com/office/spreadsheetml/2009/9/main" objectType="CheckBox" fmlaLink="$F85" lockText="1" noThreeD="1"/>
</file>

<file path=xl/ctrlProps/ctrlProp20.xml><?xml version="1.0" encoding="utf-8"?>
<formControlPr xmlns="http://schemas.microsoft.com/office/spreadsheetml/2009/9/main" objectType="CheckBox" fmlaLink="$L$87" lockText="1" noThreeD="1"/>
</file>

<file path=xl/ctrlProps/ctrlProp21.xml><?xml version="1.0" encoding="utf-8"?>
<formControlPr xmlns="http://schemas.microsoft.com/office/spreadsheetml/2009/9/main" objectType="CheckBox" fmlaLink="$L$89" lockText="1" noThreeD="1"/>
</file>

<file path=xl/ctrlProps/ctrlProp22.xml><?xml version="1.0" encoding="utf-8"?>
<formControlPr xmlns="http://schemas.microsoft.com/office/spreadsheetml/2009/9/main" objectType="CheckBox" fmlaLink="$L$91" lockText="1" noThreeD="1"/>
</file>

<file path=xl/ctrlProps/ctrlProp23.xml><?xml version="1.0" encoding="utf-8"?>
<formControlPr xmlns="http://schemas.microsoft.com/office/spreadsheetml/2009/9/main" objectType="CheckBox" fmlaLink="$L$93" lockText="1" noThreeD="1"/>
</file>

<file path=xl/ctrlProps/ctrlProp24.xml><?xml version="1.0" encoding="utf-8"?>
<formControlPr xmlns="http://schemas.microsoft.com/office/spreadsheetml/2009/9/main" objectType="CheckBox" fmlaLink="$L$95" lockText="1" noThreeD="1"/>
</file>

<file path=xl/ctrlProps/ctrlProp25.xml><?xml version="1.0" encoding="utf-8"?>
<formControlPr xmlns="http://schemas.microsoft.com/office/spreadsheetml/2009/9/main" objectType="CheckBox" fmlaLink="$L$97" lockText="1" noThreeD="1"/>
</file>

<file path=xl/ctrlProps/ctrlProp26.xml><?xml version="1.0" encoding="utf-8"?>
<formControlPr xmlns="http://schemas.microsoft.com/office/spreadsheetml/2009/9/main" objectType="CheckBox" checked="Checked" fmlaLink="$I$81" lockText="1" noThreeD="1"/>
</file>

<file path=xl/ctrlProps/ctrlProp27.xml><?xml version="1.0" encoding="utf-8"?>
<formControlPr xmlns="http://schemas.microsoft.com/office/spreadsheetml/2009/9/main" objectType="CheckBox" fmlaLink="$L$81" lockText="1" noThreeD="1"/>
</file>

<file path=xl/ctrlProps/ctrlProp28.xml><?xml version="1.0" encoding="utf-8"?>
<formControlPr xmlns="http://schemas.microsoft.com/office/spreadsheetml/2009/9/main" objectType="CheckBox" fmlaLink="C34" noThreeD="1"/>
</file>

<file path=xl/ctrlProps/ctrlProp29.xml><?xml version="1.0" encoding="utf-8"?>
<formControlPr xmlns="http://schemas.microsoft.com/office/spreadsheetml/2009/9/main" objectType="CheckBox" fmlaLink="C36" noThreeD="1"/>
</file>

<file path=xl/ctrlProps/ctrlProp3.xml><?xml version="1.0" encoding="utf-8"?>
<formControlPr xmlns="http://schemas.microsoft.com/office/spreadsheetml/2009/9/main" objectType="CheckBox" fmlaLink="$F$83" lockText="1" noThreeD="1"/>
</file>

<file path=xl/ctrlProps/ctrlProp30.xml><?xml version="1.0" encoding="utf-8"?>
<formControlPr xmlns="http://schemas.microsoft.com/office/spreadsheetml/2009/9/main" objectType="CheckBox" fmlaLink="C38" noThreeD="1"/>
</file>

<file path=xl/ctrlProps/ctrlProp31.xml><?xml version="1.0" encoding="utf-8"?>
<formControlPr xmlns="http://schemas.microsoft.com/office/spreadsheetml/2009/9/main" objectType="CheckBox" fmlaLink="$F$81" noThreeD="1"/>
</file>

<file path=xl/ctrlProps/ctrlProp32.xml><?xml version="1.0" encoding="utf-8"?>
<formControlPr xmlns="http://schemas.microsoft.com/office/spreadsheetml/2009/9/main" objectType="CheckBox" fmlaLink="$K$59" noThreeD="1"/>
</file>

<file path=xl/ctrlProps/ctrlProp33.xml><?xml version="1.0" encoding="utf-8"?>
<formControlPr xmlns="http://schemas.microsoft.com/office/spreadsheetml/2009/9/main" objectType="CheckBox" fmlaLink="$K$64" noThreeD="1"/>
</file>

<file path=xl/ctrlProps/ctrlProp4.xml><?xml version="1.0" encoding="utf-8"?>
<formControlPr xmlns="http://schemas.microsoft.com/office/spreadsheetml/2009/9/main" objectType="CheckBox" fmlaLink="$F87" lockText="1" noThreeD="1"/>
</file>

<file path=xl/ctrlProps/ctrlProp5.xml><?xml version="1.0" encoding="utf-8"?>
<formControlPr xmlns="http://schemas.microsoft.com/office/spreadsheetml/2009/9/main" objectType="CheckBox" fmlaLink="$F89" lockText="1" noThreeD="1"/>
</file>

<file path=xl/ctrlProps/ctrlProp6.xml><?xml version="1.0" encoding="utf-8"?>
<formControlPr xmlns="http://schemas.microsoft.com/office/spreadsheetml/2009/9/main" objectType="CheckBox" fmlaLink="$F91" lockText="1" noThreeD="1"/>
</file>

<file path=xl/ctrlProps/ctrlProp7.xml><?xml version="1.0" encoding="utf-8"?>
<formControlPr xmlns="http://schemas.microsoft.com/office/spreadsheetml/2009/9/main" objectType="CheckBox" fmlaLink="$F93" lockText="1" noThreeD="1"/>
</file>

<file path=xl/ctrlProps/ctrlProp8.xml><?xml version="1.0" encoding="utf-8"?>
<formControlPr xmlns="http://schemas.microsoft.com/office/spreadsheetml/2009/9/main" objectType="CheckBox" fmlaLink="$F95" lockText="1" noThreeD="1"/>
</file>

<file path=xl/ctrlProps/ctrlProp9.xml><?xml version="1.0" encoding="utf-8"?>
<formControlPr xmlns="http://schemas.microsoft.com/office/spreadsheetml/2009/9/main" objectType="CheckBox" fmlaLink="$F9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230869</xdr:colOff>
      <xdr:row>0</xdr:row>
      <xdr:rowOff>38100</xdr:rowOff>
    </xdr:from>
    <xdr:to>
      <xdr:col>0</xdr:col>
      <xdr:colOff>902611</xdr:colOff>
      <xdr:row>4</xdr:row>
      <xdr:rowOff>9062</xdr:rowOff>
    </xdr:to>
    <xdr:pic>
      <xdr:nvPicPr>
        <xdr:cNvPr id="2" name="TGSF_Logo">
          <a:extLst>
            <a:ext uri="{FF2B5EF4-FFF2-40B4-BE49-F238E27FC236}">
              <a16:creationId xmlns:a16="http://schemas.microsoft.com/office/drawing/2014/main" id="{AFBF6EB0-C37D-80EB-3D95-8D24D24C93AF}"/>
            </a:ext>
          </a:extLst>
        </xdr:cNvPr>
        <xdr:cNvPicPr>
          <a:picLocks noChangeAspect="1"/>
        </xdr:cNvPicPr>
      </xdr:nvPicPr>
      <xdr:blipFill>
        <a:blip xmlns:r="http://schemas.openxmlformats.org/officeDocument/2006/relationships" r:embed="rId1"/>
        <a:stretch>
          <a:fillRect/>
        </a:stretch>
      </xdr:blipFill>
      <xdr:spPr>
        <a:xfrm>
          <a:off x="230869" y="38100"/>
          <a:ext cx="675820" cy="677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25</xdr:row>
      <xdr:rowOff>47625</xdr:rowOff>
    </xdr:from>
    <xdr:to>
      <xdr:col>10</xdr:col>
      <xdr:colOff>552451</xdr:colOff>
      <xdr:row>26</xdr:row>
      <xdr:rowOff>161925</xdr:rowOff>
    </xdr:to>
    <xdr:sp macro="" textlink="#REF!">
      <xdr:nvSpPr>
        <xdr:cNvPr id="3" name="TextBox 2">
          <a:extLst>
            <a:ext uri="{FF2B5EF4-FFF2-40B4-BE49-F238E27FC236}">
              <a16:creationId xmlns:a16="http://schemas.microsoft.com/office/drawing/2014/main" id="{00000000-0008-0000-0000-000003000000}"/>
            </a:ext>
          </a:extLst>
        </xdr:cNvPr>
        <xdr:cNvSpPr txBox="1"/>
      </xdr:nvSpPr>
      <xdr:spPr>
        <a:xfrm>
          <a:off x="276226" y="65722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D4CE372-D2A1-4FEC-BC0E-E1B3D0138974}" type="TxLink">
            <a:rPr lang="en-US" sz="1600" b="1" i="0" u="none" strike="noStrike">
              <a:solidFill>
                <a:srgbClr val="FF0000"/>
              </a:solidFill>
              <a:latin typeface="+mn-lt"/>
              <a:cs typeface="Calibri"/>
            </a:rPr>
            <a:pPr algn="ctr"/>
            <a:t> </a:t>
          </a:fld>
          <a:endParaRPr lang="en-GB" sz="2000" b="1" i="1">
            <a:solidFill>
              <a:srgbClr val="FF0000"/>
            </a:solidFill>
            <a:latin typeface="+mn-lt"/>
          </a:endParaRPr>
        </a:p>
      </xdr:txBody>
    </xdr:sp>
    <xdr:clientData/>
  </xdr:twoCellAnchor>
  <xdr:twoCellAnchor>
    <xdr:from>
      <xdr:col>0</xdr:col>
      <xdr:colOff>266701</xdr:colOff>
      <xdr:row>29</xdr:row>
      <xdr:rowOff>38100</xdr:rowOff>
    </xdr:from>
    <xdr:to>
      <xdr:col>10</xdr:col>
      <xdr:colOff>542926</xdr:colOff>
      <xdr:row>29</xdr:row>
      <xdr:rowOff>342900</xdr:rowOff>
    </xdr:to>
    <xdr:sp macro="" textlink="$M$20">
      <xdr:nvSpPr>
        <xdr:cNvPr id="4" name="TextBox 3">
          <a:extLst>
            <a:ext uri="{FF2B5EF4-FFF2-40B4-BE49-F238E27FC236}">
              <a16:creationId xmlns:a16="http://schemas.microsoft.com/office/drawing/2014/main" id="{00000000-0008-0000-0000-000004000000}"/>
            </a:ext>
          </a:extLst>
        </xdr:cNvPr>
        <xdr:cNvSpPr txBox="1"/>
      </xdr:nvSpPr>
      <xdr:spPr>
        <a:xfrm>
          <a:off x="266701" y="7305675"/>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051B59E-BDE6-45DB-9BCC-5631575114A3}" type="TxLink">
            <a:rPr lang="en-US" sz="1600" b="1" i="0" u="none" strike="noStrike">
              <a:solidFill>
                <a:srgbClr val="FF0000"/>
              </a:solidFill>
              <a:latin typeface="Calibri"/>
              <a:cs typeface="Calibri"/>
            </a:rPr>
            <a:pPr algn="ctr"/>
            <a:t> </a:t>
          </a:fld>
          <a:endParaRPr lang="en-GB" sz="3200" b="1" i="1">
            <a:solidFill>
              <a:srgbClr val="FF0000"/>
            </a:solidFill>
            <a:latin typeface="+mn-lt"/>
          </a:endParaRPr>
        </a:p>
      </xdr:txBody>
    </xdr:sp>
    <xdr:clientData/>
  </xdr:twoCellAnchor>
  <xdr:twoCellAnchor>
    <xdr:from>
      <xdr:col>1</xdr:col>
      <xdr:colOff>19051</xdr:colOff>
      <xdr:row>25</xdr:row>
      <xdr:rowOff>47625</xdr:rowOff>
    </xdr:from>
    <xdr:to>
      <xdr:col>11</xdr:col>
      <xdr:colOff>1</xdr:colOff>
      <xdr:row>26</xdr:row>
      <xdr:rowOff>161925</xdr:rowOff>
    </xdr:to>
    <xdr:sp macro="" textlink="$M$18">
      <xdr:nvSpPr>
        <xdr:cNvPr id="5" name="TextBox 4">
          <a:extLst>
            <a:ext uri="{FF2B5EF4-FFF2-40B4-BE49-F238E27FC236}">
              <a16:creationId xmlns:a16="http://schemas.microsoft.com/office/drawing/2014/main" id="{00000000-0008-0000-0000-000005000000}"/>
            </a:ext>
          </a:extLst>
        </xdr:cNvPr>
        <xdr:cNvSpPr txBox="1"/>
      </xdr:nvSpPr>
      <xdr:spPr>
        <a:xfrm>
          <a:off x="295276" y="65722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06F0264-7537-407C-884F-2955CF4D4A96}" type="TxLink">
            <a:rPr lang="en-US" sz="1400" b="1" i="0" u="none" strike="noStrike">
              <a:solidFill>
                <a:srgbClr val="FF0000"/>
              </a:solidFill>
              <a:latin typeface="Calibri"/>
              <a:cs typeface="Calibri"/>
            </a:rPr>
            <a:pPr algn="ctr"/>
            <a:t> </a:t>
          </a:fld>
          <a:endParaRPr lang="en-GB" sz="2800" b="1" i="1">
            <a:solidFill>
              <a:srgbClr val="FF0000"/>
            </a:solidFill>
            <a:latin typeface="+mn-lt"/>
          </a:endParaRPr>
        </a:p>
      </xdr:txBody>
    </xdr:sp>
    <xdr:clientData/>
  </xdr:twoCellAnchor>
  <xdr:twoCellAnchor>
    <xdr:from>
      <xdr:col>1</xdr:col>
      <xdr:colOff>9526</xdr:colOff>
      <xdr:row>29</xdr:row>
      <xdr:rowOff>28575</xdr:rowOff>
    </xdr:from>
    <xdr:to>
      <xdr:col>10</xdr:col>
      <xdr:colOff>561976</xdr:colOff>
      <xdr:row>29</xdr:row>
      <xdr:rowOff>333375</xdr:rowOff>
    </xdr:to>
    <xdr:sp macro="" textlink="$M$19">
      <xdr:nvSpPr>
        <xdr:cNvPr id="6" name="TextBox 5">
          <a:extLst>
            <a:ext uri="{FF2B5EF4-FFF2-40B4-BE49-F238E27FC236}">
              <a16:creationId xmlns:a16="http://schemas.microsoft.com/office/drawing/2014/main" id="{00000000-0008-0000-0000-000006000000}"/>
            </a:ext>
          </a:extLst>
        </xdr:cNvPr>
        <xdr:cNvSpPr txBox="1"/>
      </xdr:nvSpPr>
      <xdr:spPr>
        <a:xfrm>
          <a:off x="285751" y="7296150"/>
          <a:ext cx="6743700" cy="304800"/>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3325F93-6B0F-4DF5-AD63-CB96A8D28B63}" type="TxLink">
            <a:rPr lang="en-US" sz="1400" b="1" i="0" u="none" strike="noStrike">
              <a:solidFill>
                <a:srgbClr val="FF0000"/>
              </a:solidFill>
              <a:latin typeface="Calibri"/>
              <a:cs typeface="Calibri"/>
            </a:rPr>
            <a:pPr algn="ctr"/>
            <a:t> </a:t>
          </a:fld>
          <a:endParaRPr lang="en-GB" sz="4000" b="1" i="1">
            <a:solidFill>
              <a:srgbClr val="FF0000"/>
            </a:solidFill>
            <a:latin typeface="+mn-lt"/>
          </a:endParaRPr>
        </a:p>
      </xdr:txBody>
    </xdr:sp>
    <xdr:clientData/>
  </xdr:twoCellAnchor>
  <mc:AlternateContent xmlns:mc="http://schemas.openxmlformats.org/markup-compatibility/2006">
    <mc:Choice xmlns:a14="http://schemas.microsoft.com/office/drawing/2010/main" Requires="a14">
      <xdr:twoCellAnchor editAs="oneCell">
        <xdr:from>
          <xdr:col>3</xdr:col>
          <xdr:colOff>21771</xdr:colOff>
          <xdr:row>100</xdr:row>
          <xdr:rowOff>27214</xdr:rowOff>
        </xdr:from>
        <xdr:to>
          <xdr:col>3</xdr:col>
          <xdr:colOff>239486</xdr:colOff>
          <xdr:row>100</xdr:row>
          <xdr:rowOff>179614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19050</xdr:colOff>
      <xdr:row>17</xdr:row>
      <xdr:rowOff>28575</xdr:rowOff>
    </xdr:from>
    <xdr:to>
      <xdr:col>2</xdr:col>
      <xdr:colOff>1104900</xdr:colOff>
      <xdr:row>18</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42900" y="4333875"/>
          <a:ext cx="142875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000" b="1">
              <a:latin typeface="Arial" panose="020B0604020202020204" pitchFamily="34" charset="0"/>
              <a:cs typeface="Arial" panose="020B0604020202020204" pitchFamily="34" charset="0"/>
            </a:rPr>
            <a:t>CONTACT DETAILS:</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21771</xdr:colOff>
          <xdr:row>80</xdr:row>
          <xdr:rowOff>27214</xdr:rowOff>
        </xdr:from>
        <xdr:to>
          <xdr:col>3</xdr:col>
          <xdr:colOff>239486</xdr:colOff>
          <xdr:row>80</xdr:row>
          <xdr:rowOff>179614</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84</xdr:row>
          <xdr:rowOff>27214</xdr:rowOff>
        </xdr:from>
        <xdr:to>
          <xdr:col>3</xdr:col>
          <xdr:colOff>239486</xdr:colOff>
          <xdr:row>84</xdr:row>
          <xdr:rowOff>179614</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82</xdr:row>
          <xdr:rowOff>27214</xdr:rowOff>
        </xdr:from>
        <xdr:to>
          <xdr:col>3</xdr:col>
          <xdr:colOff>239486</xdr:colOff>
          <xdr:row>82</xdr:row>
          <xdr:rowOff>179614</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86</xdr:row>
          <xdr:rowOff>27214</xdr:rowOff>
        </xdr:from>
        <xdr:to>
          <xdr:col>3</xdr:col>
          <xdr:colOff>239486</xdr:colOff>
          <xdr:row>86</xdr:row>
          <xdr:rowOff>179614</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88</xdr:row>
          <xdr:rowOff>27214</xdr:rowOff>
        </xdr:from>
        <xdr:to>
          <xdr:col>3</xdr:col>
          <xdr:colOff>239486</xdr:colOff>
          <xdr:row>88</xdr:row>
          <xdr:rowOff>179614</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90</xdr:row>
          <xdr:rowOff>27214</xdr:rowOff>
        </xdr:from>
        <xdr:to>
          <xdr:col>3</xdr:col>
          <xdr:colOff>239486</xdr:colOff>
          <xdr:row>90</xdr:row>
          <xdr:rowOff>179614</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92</xdr:row>
          <xdr:rowOff>27214</xdr:rowOff>
        </xdr:from>
        <xdr:to>
          <xdr:col>3</xdr:col>
          <xdr:colOff>239486</xdr:colOff>
          <xdr:row>92</xdr:row>
          <xdr:rowOff>179614</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94</xdr:row>
          <xdr:rowOff>27214</xdr:rowOff>
        </xdr:from>
        <xdr:to>
          <xdr:col>3</xdr:col>
          <xdr:colOff>239486</xdr:colOff>
          <xdr:row>94</xdr:row>
          <xdr:rowOff>179614</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96</xdr:row>
          <xdr:rowOff>27214</xdr:rowOff>
        </xdr:from>
        <xdr:to>
          <xdr:col>3</xdr:col>
          <xdr:colOff>239486</xdr:colOff>
          <xdr:row>96</xdr:row>
          <xdr:rowOff>179614</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80</xdr:row>
          <xdr:rowOff>27214</xdr:rowOff>
        </xdr:from>
        <xdr:to>
          <xdr:col>6</xdr:col>
          <xdr:colOff>239486</xdr:colOff>
          <xdr:row>80</xdr:row>
          <xdr:rowOff>179614</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84</xdr:row>
          <xdr:rowOff>27214</xdr:rowOff>
        </xdr:from>
        <xdr:to>
          <xdr:col>6</xdr:col>
          <xdr:colOff>239486</xdr:colOff>
          <xdr:row>84</xdr:row>
          <xdr:rowOff>179614</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82</xdr:row>
          <xdr:rowOff>27214</xdr:rowOff>
        </xdr:from>
        <xdr:to>
          <xdr:col>6</xdr:col>
          <xdr:colOff>239486</xdr:colOff>
          <xdr:row>82</xdr:row>
          <xdr:rowOff>179614</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86</xdr:row>
          <xdr:rowOff>27214</xdr:rowOff>
        </xdr:from>
        <xdr:to>
          <xdr:col>6</xdr:col>
          <xdr:colOff>239486</xdr:colOff>
          <xdr:row>86</xdr:row>
          <xdr:rowOff>179614</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88</xdr:row>
          <xdr:rowOff>27214</xdr:rowOff>
        </xdr:from>
        <xdr:to>
          <xdr:col>6</xdr:col>
          <xdr:colOff>239486</xdr:colOff>
          <xdr:row>88</xdr:row>
          <xdr:rowOff>179614</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90</xdr:row>
          <xdr:rowOff>27214</xdr:rowOff>
        </xdr:from>
        <xdr:to>
          <xdr:col>6</xdr:col>
          <xdr:colOff>239486</xdr:colOff>
          <xdr:row>90</xdr:row>
          <xdr:rowOff>179614</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92</xdr:row>
          <xdr:rowOff>27214</xdr:rowOff>
        </xdr:from>
        <xdr:to>
          <xdr:col>6</xdr:col>
          <xdr:colOff>239486</xdr:colOff>
          <xdr:row>92</xdr:row>
          <xdr:rowOff>179614</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94</xdr:row>
          <xdr:rowOff>27214</xdr:rowOff>
        </xdr:from>
        <xdr:to>
          <xdr:col>6</xdr:col>
          <xdr:colOff>239486</xdr:colOff>
          <xdr:row>94</xdr:row>
          <xdr:rowOff>179614</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96</xdr:row>
          <xdr:rowOff>27214</xdr:rowOff>
        </xdr:from>
        <xdr:to>
          <xdr:col>6</xdr:col>
          <xdr:colOff>239486</xdr:colOff>
          <xdr:row>96</xdr:row>
          <xdr:rowOff>179614</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80</xdr:row>
          <xdr:rowOff>27214</xdr:rowOff>
        </xdr:from>
        <xdr:to>
          <xdr:col>9</xdr:col>
          <xdr:colOff>239486</xdr:colOff>
          <xdr:row>80</xdr:row>
          <xdr:rowOff>179614</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82</xdr:row>
          <xdr:rowOff>27214</xdr:rowOff>
        </xdr:from>
        <xdr:to>
          <xdr:col>9</xdr:col>
          <xdr:colOff>239486</xdr:colOff>
          <xdr:row>82</xdr:row>
          <xdr:rowOff>179614</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84</xdr:row>
          <xdr:rowOff>27214</xdr:rowOff>
        </xdr:from>
        <xdr:to>
          <xdr:col>9</xdr:col>
          <xdr:colOff>239486</xdr:colOff>
          <xdr:row>84</xdr:row>
          <xdr:rowOff>179614</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86</xdr:row>
          <xdr:rowOff>27214</xdr:rowOff>
        </xdr:from>
        <xdr:to>
          <xdr:col>9</xdr:col>
          <xdr:colOff>239486</xdr:colOff>
          <xdr:row>86</xdr:row>
          <xdr:rowOff>179614</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88</xdr:row>
          <xdr:rowOff>27214</xdr:rowOff>
        </xdr:from>
        <xdr:to>
          <xdr:col>9</xdr:col>
          <xdr:colOff>239486</xdr:colOff>
          <xdr:row>88</xdr:row>
          <xdr:rowOff>179614</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90</xdr:row>
          <xdr:rowOff>27214</xdr:rowOff>
        </xdr:from>
        <xdr:to>
          <xdr:col>9</xdr:col>
          <xdr:colOff>239486</xdr:colOff>
          <xdr:row>90</xdr:row>
          <xdr:rowOff>179614</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92</xdr:row>
          <xdr:rowOff>27214</xdr:rowOff>
        </xdr:from>
        <xdr:to>
          <xdr:col>9</xdr:col>
          <xdr:colOff>239486</xdr:colOff>
          <xdr:row>92</xdr:row>
          <xdr:rowOff>179614</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94</xdr:row>
          <xdr:rowOff>27214</xdr:rowOff>
        </xdr:from>
        <xdr:to>
          <xdr:col>9</xdr:col>
          <xdr:colOff>239486</xdr:colOff>
          <xdr:row>94</xdr:row>
          <xdr:rowOff>179614</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96</xdr:row>
          <xdr:rowOff>27214</xdr:rowOff>
        </xdr:from>
        <xdr:to>
          <xdr:col>9</xdr:col>
          <xdr:colOff>239486</xdr:colOff>
          <xdr:row>96</xdr:row>
          <xdr:rowOff>179614</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32</xdr:row>
          <xdr:rowOff>27214</xdr:rowOff>
        </xdr:from>
        <xdr:to>
          <xdr:col>3</xdr:col>
          <xdr:colOff>239486</xdr:colOff>
          <xdr:row>32</xdr:row>
          <xdr:rowOff>179614</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34</xdr:row>
          <xdr:rowOff>27214</xdr:rowOff>
        </xdr:from>
        <xdr:to>
          <xdr:col>3</xdr:col>
          <xdr:colOff>239486</xdr:colOff>
          <xdr:row>34</xdr:row>
          <xdr:rowOff>179614</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21771</xdr:colOff>
          <xdr:row>36</xdr:row>
          <xdr:rowOff>27214</xdr:rowOff>
        </xdr:from>
        <xdr:to>
          <xdr:col>3</xdr:col>
          <xdr:colOff>239486</xdr:colOff>
          <xdr:row>36</xdr:row>
          <xdr:rowOff>179614</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58</xdr:row>
          <xdr:rowOff>27214</xdr:rowOff>
        </xdr:from>
        <xdr:to>
          <xdr:col>8</xdr:col>
          <xdr:colOff>239486</xdr:colOff>
          <xdr:row>58</xdr:row>
          <xdr:rowOff>179614</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63</xdr:row>
          <xdr:rowOff>27214</xdr:rowOff>
        </xdr:from>
        <xdr:to>
          <xdr:col>8</xdr:col>
          <xdr:colOff>239486</xdr:colOff>
          <xdr:row>63</xdr:row>
          <xdr:rowOff>179614</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solidFill>
              <a:srgbClr val="F2DCDB"/>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9D90869-0B5F-4A0F-AB20-5B008BBEDE32}">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48BD-252B-4413-8176-389F0E6BB4CB}">
  <sheetPr>
    <tabColor theme="9"/>
  </sheetPr>
  <dimension ref="A1:B58"/>
  <sheetViews>
    <sheetView showGridLines="0" tabSelected="1" workbookViewId="0">
      <selection activeCell="A7" sqref="A7"/>
    </sheetView>
  </sheetViews>
  <sheetFormatPr defaultRowHeight="14.6" x14ac:dyDescent="0.4"/>
  <cols>
    <col min="1" max="1" width="15.23046875" customWidth="1"/>
    <col min="2" max="2" width="173.765625" customWidth="1"/>
  </cols>
  <sheetData>
    <row r="1" spans="1:2" ht="5.05" customHeight="1" x14ac:dyDescent="0.4"/>
    <row r="2" spans="1:2" ht="25" customHeight="1" x14ac:dyDescent="0.55000000000000004">
      <c r="B2" s="176" t="s">
        <v>240</v>
      </c>
    </row>
    <row r="3" spans="1:2" ht="22" customHeight="1" x14ac:dyDescent="0.4">
      <c r="B3" s="177" t="s">
        <v>241</v>
      </c>
    </row>
    <row r="4" spans="1:2" ht="5.05" customHeight="1" x14ac:dyDescent="0.4"/>
    <row r="5" spans="1:2" ht="5.05" customHeight="1" x14ac:dyDescent="0.4"/>
    <row r="6" spans="1:2" ht="12" customHeight="1" x14ac:dyDescent="0.4"/>
    <row r="7" spans="1:2" ht="16.75" customHeight="1" x14ac:dyDescent="0.45">
      <c r="A7" s="179">
        <v>1</v>
      </c>
      <c r="B7" s="178" t="s">
        <v>242</v>
      </c>
    </row>
    <row r="8" spans="1:2" x14ac:dyDescent="0.4">
      <c r="A8" s="182" t="s">
        <v>243</v>
      </c>
      <c r="B8" s="155" t="s">
        <v>244</v>
      </c>
    </row>
    <row r="9" spans="1:2" x14ac:dyDescent="0.4">
      <c r="A9" s="182" t="s">
        <v>245</v>
      </c>
      <c r="B9" s="155" t="s">
        <v>297</v>
      </c>
    </row>
    <row r="10" spans="1:2" x14ac:dyDescent="0.4">
      <c r="A10" s="182" t="s">
        <v>246</v>
      </c>
      <c r="B10" s="155" t="s">
        <v>288</v>
      </c>
    </row>
    <row r="11" spans="1:2" x14ac:dyDescent="0.4">
      <c r="A11" s="182" t="s">
        <v>247</v>
      </c>
      <c r="B11" s="155" t="s">
        <v>298</v>
      </c>
    </row>
    <row r="12" spans="1:2" x14ac:dyDescent="0.4">
      <c r="A12" s="182" t="s">
        <v>248</v>
      </c>
      <c r="B12" s="180" t="s">
        <v>289</v>
      </c>
    </row>
    <row r="13" spans="1:2" x14ac:dyDescent="0.4">
      <c r="A13" s="182" t="s">
        <v>293</v>
      </c>
      <c r="B13" s="155" t="s">
        <v>299</v>
      </c>
    </row>
    <row r="14" spans="1:2" x14ac:dyDescent="0.4">
      <c r="A14" s="182" t="s">
        <v>294</v>
      </c>
      <c r="B14" s="155" t="s">
        <v>302</v>
      </c>
    </row>
    <row r="15" spans="1:2" x14ac:dyDescent="0.4">
      <c r="A15" s="182" t="s">
        <v>295</v>
      </c>
      <c r="B15" s="180" t="s">
        <v>301</v>
      </c>
    </row>
    <row r="16" spans="1:2" s="367" customFormat="1" ht="29.15" x14ac:dyDescent="0.4">
      <c r="A16" s="368" t="s">
        <v>296</v>
      </c>
      <c r="B16" s="366" t="s">
        <v>303</v>
      </c>
    </row>
    <row r="17" spans="1:2" ht="8.0500000000000007" customHeight="1" x14ac:dyDescent="0.4"/>
    <row r="18" spans="1:2" ht="16.75" customHeight="1" x14ac:dyDescent="0.45">
      <c r="A18" s="179">
        <v>2</v>
      </c>
      <c r="B18" s="178" t="s">
        <v>249</v>
      </c>
    </row>
    <row r="19" spans="1:2" x14ac:dyDescent="0.4">
      <c r="B19" s="155" t="s">
        <v>250</v>
      </c>
    </row>
    <row r="20" spans="1:2" x14ac:dyDescent="0.4">
      <c r="A20" s="182">
        <v>1</v>
      </c>
      <c r="B20" s="155" t="s">
        <v>251</v>
      </c>
    </row>
    <row r="21" spans="1:2" x14ac:dyDescent="0.4">
      <c r="A21" s="182">
        <v>2</v>
      </c>
      <c r="B21" s="155" t="s">
        <v>252</v>
      </c>
    </row>
    <row r="22" spans="1:2" x14ac:dyDescent="0.4">
      <c r="A22" s="182">
        <v>3</v>
      </c>
      <c r="B22" s="155" t="s">
        <v>253</v>
      </c>
    </row>
    <row r="23" spans="1:2" ht="8.0500000000000007" customHeight="1" x14ac:dyDescent="0.4"/>
    <row r="24" spans="1:2" ht="16.75" customHeight="1" x14ac:dyDescent="0.45">
      <c r="A24" s="179">
        <v>3</v>
      </c>
      <c r="B24" s="178" t="s">
        <v>254</v>
      </c>
    </row>
    <row r="25" spans="1:2" x14ac:dyDescent="0.4">
      <c r="A25" s="182" t="s">
        <v>243</v>
      </c>
      <c r="B25" s="155" t="s">
        <v>255</v>
      </c>
    </row>
    <row r="26" spans="1:2" x14ac:dyDescent="0.4">
      <c r="A26" s="182" t="s">
        <v>245</v>
      </c>
      <c r="B26" s="155" t="s">
        <v>256</v>
      </c>
    </row>
    <row r="27" spans="1:2" x14ac:dyDescent="0.4">
      <c r="B27" s="155" t="s">
        <v>257</v>
      </c>
    </row>
    <row r="28" spans="1:2" x14ac:dyDescent="0.4">
      <c r="B28" s="155" t="s">
        <v>258</v>
      </c>
    </row>
    <row r="29" spans="1:2" x14ac:dyDescent="0.4">
      <c r="A29" s="182" t="s">
        <v>246</v>
      </c>
      <c r="B29" s="180" t="s">
        <v>300</v>
      </c>
    </row>
    <row r="30" spans="1:2" x14ac:dyDescent="0.4">
      <c r="A30" s="182" t="s">
        <v>247</v>
      </c>
      <c r="B30" s="183" t="s">
        <v>259</v>
      </c>
    </row>
    <row r="31" spans="1:2" ht="8.0500000000000007" customHeight="1" x14ac:dyDescent="0.4"/>
    <row r="32" spans="1:2" ht="16.75" customHeight="1" x14ac:dyDescent="0.45">
      <c r="A32" s="185">
        <v>4</v>
      </c>
      <c r="B32" s="184" t="s">
        <v>260</v>
      </c>
    </row>
    <row r="33" spans="1:2" x14ac:dyDescent="0.4">
      <c r="A33" s="186" t="s">
        <v>261</v>
      </c>
      <c r="B33" s="183" t="s">
        <v>262</v>
      </c>
    </row>
    <row r="34" spans="1:2" x14ac:dyDescent="0.4">
      <c r="A34" s="186" t="s">
        <v>261</v>
      </c>
      <c r="B34" s="183" t="s">
        <v>263</v>
      </c>
    </row>
    <row r="35" spans="1:2" x14ac:dyDescent="0.4">
      <c r="A35" s="186" t="s">
        <v>261</v>
      </c>
      <c r="B35" s="183" t="s">
        <v>264</v>
      </c>
    </row>
    <row r="36" spans="1:2" ht="8.0500000000000007" customHeight="1" x14ac:dyDescent="0.4"/>
    <row r="37" spans="1:2" ht="16.75" customHeight="1" x14ac:dyDescent="0.45">
      <c r="A37" s="179">
        <v>5</v>
      </c>
      <c r="B37" s="178" t="s">
        <v>265</v>
      </c>
    </row>
    <row r="38" spans="1:2" x14ac:dyDescent="0.4">
      <c r="A38" s="182" t="s">
        <v>243</v>
      </c>
      <c r="B38" s="190" t="s">
        <v>266</v>
      </c>
    </row>
    <row r="39" spans="1:2" x14ac:dyDescent="0.4">
      <c r="A39" s="182" t="s">
        <v>245</v>
      </c>
      <c r="B39" s="155" t="s">
        <v>267</v>
      </c>
    </row>
    <row r="40" spans="1:2" x14ac:dyDescent="0.4">
      <c r="A40" s="182" t="s">
        <v>246</v>
      </c>
      <c r="B40" s="155" t="s">
        <v>268</v>
      </c>
    </row>
    <row r="41" spans="1:2" x14ac:dyDescent="0.4">
      <c r="A41" s="182" t="s">
        <v>247</v>
      </c>
      <c r="B41" s="183" t="s">
        <v>269</v>
      </c>
    </row>
    <row r="42" spans="1:2" ht="8.0500000000000007" customHeight="1" x14ac:dyDescent="0.4"/>
    <row r="43" spans="1:2" ht="16.75" customHeight="1" x14ac:dyDescent="0.45">
      <c r="A43" s="179">
        <v>6</v>
      </c>
      <c r="B43" s="178" t="s">
        <v>270</v>
      </c>
    </row>
    <row r="44" spans="1:2" ht="15.9" customHeight="1" x14ac:dyDescent="0.45">
      <c r="A44" s="187" t="s">
        <v>271</v>
      </c>
      <c r="B44" s="155" t="s">
        <v>272</v>
      </c>
    </row>
    <row r="45" spans="1:2" ht="15.9" customHeight="1" x14ac:dyDescent="0.45">
      <c r="A45" s="188" t="s">
        <v>271</v>
      </c>
      <c r="B45" s="155" t="s">
        <v>273</v>
      </c>
    </row>
    <row r="46" spans="1:2" ht="15.9" customHeight="1" x14ac:dyDescent="0.45">
      <c r="A46" s="188" t="s">
        <v>271</v>
      </c>
      <c r="B46" s="155" t="s">
        <v>274</v>
      </c>
    </row>
    <row r="47" spans="1:2" ht="15.9" customHeight="1" x14ac:dyDescent="0.45">
      <c r="A47" s="188" t="s">
        <v>271</v>
      </c>
      <c r="B47" s="155" t="s">
        <v>275</v>
      </c>
    </row>
    <row r="48" spans="1:2" ht="15.9" customHeight="1" x14ac:dyDescent="0.45">
      <c r="A48" s="188" t="s">
        <v>271</v>
      </c>
      <c r="B48" s="155" t="s">
        <v>276</v>
      </c>
    </row>
    <row r="49" spans="1:2" ht="15.9" customHeight="1" x14ac:dyDescent="0.45">
      <c r="A49" s="188" t="s">
        <v>271</v>
      </c>
      <c r="B49" s="155" t="s">
        <v>277</v>
      </c>
    </row>
    <row r="50" spans="1:2" ht="15.9" customHeight="1" x14ac:dyDescent="0.45">
      <c r="A50" s="188" t="s">
        <v>271</v>
      </c>
      <c r="B50" s="155" t="s">
        <v>304</v>
      </c>
    </row>
    <row r="51" spans="1:2" ht="15.9" customHeight="1" x14ac:dyDescent="0.45">
      <c r="A51" s="188" t="s">
        <v>271</v>
      </c>
      <c r="B51" s="155" t="s">
        <v>278</v>
      </c>
    </row>
    <row r="52" spans="1:2" ht="8.0500000000000007" customHeight="1" x14ac:dyDescent="0.4"/>
    <row r="53" spans="1:2" ht="16.75" customHeight="1" x14ac:dyDescent="0.45">
      <c r="A53" s="179">
        <v>7</v>
      </c>
      <c r="B53" s="178" t="s">
        <v>279</v>
      </c>
    </row>
    <row r="54" spans="1:2" ht="15.9" customHeight="1" x14ac:dyDescent="0.45">
      <c r="A54" s="188" t="s">
        <v>280</v>
      </c>
      <c r="B54" s="181" t="s">
        <v>149</v>
      </c>
    </row>
    <row r="55" spans="1:2" ht="15.9" customHeight="1" x14ac:dyDescent="0.45">
      <c r="A55" s="188" t="s">
        <v>281</v>
      </c>
      <c r="B55" s="181" t="s">
        <v>282</v>
      </c>
    </row>
    <row r="56" spans="1:2" ht="15.9" customHeight="1" x14ac:dyDescent="0.45">
      <c r="A56" s="188" t="s">
        <v>283</v>
      </c>
      <c r="B56" s="181" t="s">
        <v>284</v>
      </c>
    </row>
    <row r="57" spans="1:2" ht="15.9" customHeight="1" x14ac:dyDescent="0.45">
      <c r="A57" s="188" t="s">
        <v>285</v>
      </c>
      <c r="B57" s="181" t="s">
        <v>286</v>
      </c>
    </row>
    <row r="58" spans="1:2" ht="15.9" customHeight="1" x14ac:dyDescent="0.4">
      <c r="B58" s="189" t="s">
        <v>287</v>
      </c>
    </row>
  </sheetData>
  <sheetProtection algorithmName="SHA-512" hashValue="yrmIy1NV/ErW5f/SI3PefhdtzF/Um4sk+YL4nG8/5F4OO8ofYvX0Hol+o/+SxKOFJLKxIKclQyOK2hhOosf72g==" saltValue="hT26xtNQ2RapL8orlhKvF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204"/>
  <sheetViews>
    <sheetView showGridLines="0" zoomScaleNormal="100" workbookViewId="0">
      <selection activeCell="D10" sqref="D10:K10"/>
    </sheetView>
  </sheetViews>
  <sheetFormatPr defaultColWidth="0" defaultRowHeight="15" customHeight="1" zeroHeight="1" x14ac:dyDescent="0.4"/>
  <cols>
    <col min="1" max="1" width="4.84375" style="1" customWidth="1"/>
    <col min="2" max="2" width="5.15234375" style="3" customWidth="1"/>
    <col min="3" max="3" width="35" style="3" customWidth="1"/>
    <col min="4" max="5" width="7.3828125" style="3" customWidth="1"/>
    <col min="6" max="6" width="8.3828125" style="3" customWidth="1"/>
    <col min="7" max="7" width="8.69140625" style="3" customWidth="1"/>
    <col min="8" max="8" width="9.3046875" style="3" customWidth="1"/>
    <col min="9" max="9" width="9.53515625" style="3" customWidth="1"/>
    <col min="10" max="10" width="1.84375" style="3" customWidth="1"/>
    <col min="11" max="11" width="8.53515625" style="3" customWidth="1"/>
    <col min="12" max="12" width="0.53515625" style="3" customWidth="1"/>
    <col min="13" max="14" width="9.15234375" style="3" customWidth="1"/>
    <col min="15" max="18" width="0" style="3" hidden="1" customWidth="1"/>
    <col min="19" max="16384" width="9.15234375" style="3" hidden="1"/>
  </cols>
  <sheetData>
    <row r="1" spans="1:14" ht="27.75" customHeight="1" x14ac:dyDescent="0.4">
      <c r="A1" s="145" t="s">
        <v>219</v>
      </c>
      <c r="B1" s="108" t="str">
        <f ca="1">INFO("OSVERSION")</f>
        <v>Windows (64-bit) NT 10.00</v>
      </c>
      <c r="C1" s="2"/>
      <c r="D1" s="2"/>
      <c r="E1" s="109" t="str">
        <f>"for use in "&amp;MID(K3,6,4)</f>
        <v>for use in 2026</v>
      </c>
      <c r="F1" s="2"/>
      <c r="G1" s="2"/>
      <c r="H1" s="2"/>
      <c r="I1" s="55" t="s">
        <v>0</v>
      </c>
      <c r="J1" s="236"/>
      <c r="K1" s="236"/>
      <c r="L1" s="4"/>
      <c r="M1" s="210" t="str">
        <f ca="1">CELL("filename",B1)</f>
        <v>C:\Users\helen\My Drive\TGSF google drive\Forms\Grants to Orgs\[VO Somerset Grant Application Pack 2026-4.xlsx]Application Form</v>
      </c>
      <c r="N1" s="211"/>
    </row>
    <row r="2" spans="1:14" ht="18.75" customHeight="1" x14ac:dyDescent="0.5">
      <c r="A2" s="256" t="s">
        <v>1</v>
      </c>
      <c r="B2" s="256"/>
      <c r="C2" s="256"/>
      <c r="D2" s="256"/>
      <c r="E2" s="256"/>
      <c r="F2" s="256"/>
      <c r="G2" s="256"/>
      <c r="H2" s="256"/>
      <c r="I2" s="256"/>
      <c r="J2" s="256"/>
      <c r="K2" s="256"/>
      <c r="L2" s="4"/>
      <c r="M2" s="210"/>
      <c r="N2" s="211"/>
    </row>
    <row r="3" spans="1:14" ht="14.6" x14ac:dyDescent="0.4">
      <c r="B3" s="2"/>
      <c r="C3" s="2"/>
      <c r="D3" s="2"/>
      <c r="E3" s="2" t="s">
        <v>2</v>
      </c>
      <c r="F3" s="2"/>
      <c r="G3" s="2"/>
      <c r="H3" s="2"/>
      <c r="I3" s="2"/>
      <c r="J3" s="2"/>
      <c r="K3" s="105" t="s">
        <v>227</v>
      </c>
      <c r="L3" s="4"/>
      <c r="M3" s="104" t="s">
        <v>305</v>
      </c>
      <c r="N3" s="152" t="s">
        <v>207</v>
      </c>
    </row>
    <row r="4" spans="1:14" ht="14.6" x14ac:dyDescent="0.4">
      <c r="A4" s="7" t="s">
        <v>3</v>
      </c>
      <c r="G4" s="8"/>
      <c r="K4" s="8" t="s">
        <v>4</v>
      </c>
      <c r="L4" s="4"/>
      <c r="M4" s="106">
        <v>0</v>
      </c>
      <c r="N4" s="107">
        <f ca="1">NOW()</f>
        <v>46157.709002546297</v>
      </c>
    </row>
    <row r="5" spans="1:14" ht="30" x14ac:dyDescent="0.4">
      <c r="A5" s="9" t="s">
        <v>5</v>
      </c>
      <c r="I5" s="257" t="s">
        <v>228</v>
      </c>
      <c r="J5" s="257"/>
      <c r="K5" s="257"/>
      <c r="L5" s="4"/>
      <c r="M5" s="208" t="str">
        <f ca="1">"#1 RECEIVED "&amp;TEXT(N4,"DD-MMM-YYY")</f>
        <v>#1 RECEIVED 15-May-2026</v>
      </c>
      <c r="N5" s="209"/>
    </row>
    <row r="6" spans="1:14" ht="30" customHeight="1" x14ac:dyDescent="0.4">
      <c r="A6" s="10" t="s">
        <v>6</v>
      </c>
      <c r="B6" s="255" t="s">
        <v>7</v>
      </c>
      <c r="C6" s="255"/>
      <c r="D6" s="255"/>
      <c r="E6" s="255"/>
      <c r="F6" s="255"/>
      <c r="G6" s="255"/>
      <c r="H6" s="258" t="s">
        <v>229</v>
      </c>
      <c r="I6" s="258"/>
      <c r="J6" s="258"/>
      <c r="K6" s="258"/>
      <c r="L6" s="4"/>
      <c r="M6" s="135" t="str">
        <f>K3&amp;M3</f>
        <v>VOL (2026)[build 6.4]</v>
      </c>
      <c r="N6" s="53"/>
    </row>
    <row r="7" spans="1:14" ht="30" customHeight="1" x14ac:dyDescent="0.4">
      <c r="A7" s="10" t="s">
        <v>6</v>
      </c>
      <c r="B7" s="255" t="s">
        <v>8</v>
      </c>
      <c r="C7" s="255"/>
      <c r="D7" s="255"/>
      <c r="E7" s="255"/>
      <c r="F7" s="255"/>
      <c r="G7" s="255"/>
      <c r="H7" s="255"/>
      <c r="I7" s="255"/>
      <c r="J7" s="255"/>
      <c r="K7" s="255"/>
      <c r="L7" s="4"/>
      <c r="M7" s="5" t="str">
        <f>"for use in "&amp;VALUE(MID(K3,6,4)-1)&amp;"-"&amp;MID(K3,6,4)</f>
        <v>for use in 2025-2026</v>
      </c>
      <c r="N7" s="53"/>
    </row>
    <row r="8" spans="1:14" ht="30" customHeight="1" x14ac:dyDescent="0.4">
      <c r="A8" s="10" t="s">
        <v>6</v>
      </c>
      <c r="B8" s="255" t="s">
        <v>190</v>
      </c>
      <c r="C8" s="255"/>
      <c r="D8" s="255"/>
      <c r="E8" s="255"/>
      <c r="F8" s="255"/>
      <c r="G8" s="255"/>
      <c r="H8" s="255"/>
      <c r="I8" s="255"/>
      <c r="J8" s="255"/>
      <c r="K8" s="255"/>
      <c r="L8" s="4"/>
      <c r="M8" s="5"/>
      <c r="N8" s="137">
        <v>0.9</v>
      </c>
    </row>
    <row r="9" spans="1:14" ht="42" customHeight="1" x14ac:dyDescent="0.4">
      <c r="B9" s="313" t="s">
        <v>225</v>
      </c>
      <c r="C9" s="313"/>
      <c r="D9" s="313"/>
      <c r="E9" s="313"/>
      <c r="F9" s="313"/>
      <c r="G9" s="313"/>
      <c r="H9" s="313"/>
      <c r="I9" s="313"/>
      <c r="J9" s="313"/>
      <c r="K9" s="313"/>
      <c r="L9" s="4"/>
      <c r="M9" s="306" t="s">
        <v>9</v>
      </c>
      <c r="N9" s="306"/>
    </row>
    <row r="10" spans="1:14" ht="14.6" x14ac:dyDescent="0.4">
      <c r="A10" s="11" t="s">
        <v>10</v>
      </c>
      <c r="B10" s="12" t="s">
        <v>11</v>
      </c>
      <c r="C10" s="13"/>
      <c r="D10" s="265"/>
      <c r="E10" s="266"/>
      <c r="F10" s="266"/>
      <c r="G10" s="266"/>
      <c r="H10" s="266"/>
      <c r="I10" s="266"/>
      <c r="J10" s="266"/>
      <c r="K10" s="267"/>
      <c r="L10" s="4"/>
      <c r="M10" s="306"/>
      <c r="N10" s="306"/>
    </row>
    <row r="11" spans="1:14" ht="14.6" x14ac:dyDescent="0.4">
      <c r="A11" s="11"/>
      <c r="B11" s="14"/>
      <c r="C11" s="15"/>
      <c r="D11" s="268"/>
      <c r="E11" s="269"/>
      <c r="F11" s="269"/>
      <c r="G11" s="269"/>
      <c r="H11" s="269"/>
      <c r="I11" s="269"/>
      <c r="J11" s="269"/>
      <c r="K11" s="270"/>
      <c r="L11" s="4"/>
      <c r="M11" s="306"/>
      <c r="N11" s="306"/>
    </row>
    <row r="12" spans="1:14" ht="5.25" customHeight="1" x14ac:dyDescent="0.4">
      <c r="A12" s="11"/>
      <c r="B12" s="14"/>
      <c r="C12" s="15"/>
      <c r="D12" s="16"/>
      <c r="E12" s="16"/>
      <c r="F12" s="16"/>
      <c r="G12" s="16"/>
      <c r="H12" s="16"/>
      <c r="I12" s="16"/>
      <c r="J12" s="16"/>
      <c r="K12" s="17"/>
      <c r="L12" s="4"/>
      <c r="M12" s="306"/>
      <c r="N12" s="306"/>
    </row>
    <row r="13" spans="1:14" ht="14.6" x14ac:dyDescent="0.4">
      <c r="A13" s="11"/>
      <c r="B13" s="18"/>
      <c r="C13" s="19" t="s">
        <v>12</v>
      </c>
      <c r="D13" s="265"/>
      <c r="E13" s="266"/>
      <c r="F13" s="266"/>
      <c r="G13" s="266"/>
      <c r="H13" s="266"/>
      <c r="I13" s="266"/>
      <c r="J13" s="266"/>
      <c r="K13" s="267"/>
      <c r="L13" s="4"/>
      <c r="M13" s="306"/>
      <c r="N13" s="306"/>
    </row>
    <row r="14" spans="1:14" ht="14.6" x14ac:dyDescent="0.4">
      <c r="A14" s="11"/>
      <c r="B14" s="18"/>
      <c r="C14" s="19"/>
      <c r="D14" s="268"/>
      <c r="E14" s="269"/>
      <c r="F14" s="269"/>
      <c r="G14" s="269"/>
      <c r="H14" s="269"/>
      <c r="I14" s="269"/>
      <c r="J14" s="269"/>
      <c r="K14" s="270"/>
      <c r="L14" s="4"/>
      <c r="M14" s="306"/>
      <c r="N14" s="306"/>
    </row>
    <row r="15" spans="1:14" ht="14.6" x14ac:dyDescent="0.4">
      <c r="A15" s="11"/>
      <c r="B15" s="18"/>
      <c r="C15" s="19" t="s">
        <v>13</v>
      </c>
      <c r="D15" s="314"/>
      <c r="E15" s="315"/>
      <c r="F15" s="315"/>
      <c r="G15" s="315"/>
      <c r="H15" s="315"/>
      <c r="I15" s="315"/>
      <c r="J15" s="315"/>
      <c r="K15" s="316"/>
      <c r="L15" s="4"/>
      <c r="M15" s="306"/>
      <c r="N15" s="306"/>
    </row>
    <row r="16" spans="1:14" ht="14.6" x14ac:dyDescent="0.4">
      <c r="A16" s="11"/>
      <c r="B16" s="20"/>
      <c r="C16" s="96" t="s">
        <v>14</v>
      </c>
      <c r="D16" s="259"/>
      <c r="E16" s="260"/>
      <c r="F16" s="260"/>
      <c r="G16" s="260"/>
      <c r="H16" s="260"/>
      <c r="I16" s="260"/>
      <c r="J16" s="260"/>
      <c r="K16" s="261"/>
      <c r="L16" s="4"/>
      <c r="M16" s="306"/>
      <c r="N16" s="306"/>
    </row>
    <row r="17" spans="1:14" ht="5.25" customHeight="1" x14ac:dyDescent="0.4">
      <c r="A17" s="11"/>
      <c r="B17" s="22"/>
      <c r="L17" s="4"/>
      <c r="M17" s="306"/>
      <c r="N17" s="306"/>
    </row>
    <row r="18" spans="1:14" ht="14.6" x14ac:dyDescent="0.4">
      <c r="A18" s="11" t="s">
        <v>15</v>
      </c>
      <c r="B18" s="147"/>
      <c r="C18" s="146" t="s">
        <v>17</v>
      </c>
      <c r="D18" s="262"/>
      <c r="E18" s="263"/>
      <c r="F18" s="264"/>
      <c r="G18" s="148"/>
      <c r="H18" s="149"/>
      <c r="I18" s="149"/>
      <c r="J18" s="149"/>
      <c r="K18" s="149"/>
      <c r="L18" s="4"/>
      <c r="M18" s="5" t="str">
        <f>IF((LEN(TRIM(B28))-LEN(SUBSTITUTE(B28," ",""))+1)&gt;10,"!! ALERT !!  -  YOU HAVE ENTERED TOO MANY WORDS IN this section - it has a limit of 10","")</f>
        <v/>
      </c>
      <c r="N18" s="5"/>
    </row>
    <row r="19" spans="1:14" ht="14.6" x14ac:dyDescent="0.4">
      <c r="A19" s="25"/>
      <c r="B19" s="18"/>
      <c r="C19" s="19" t="s">
        <v>75</v>
      </c>
      <c r="D19" s="262"/>
      <c r="E19" s="263"/>
      <c r="F19" s="263"/>
      <c r="G19" s="263"/>
      <c r="H19" s="263"/>
      <c r="I19" s="263"/>
      <c r="J19" s="263"/>
      <c r="K19" s="264"/>
      <c r="L19" s="4"/>
      <c r="M19" s="5" t="str">
        <f>IF((LEN(TRIM(B31))-LEN(SUBSTITUTE(B31," ",""))+1)&gt;50,"!! ALERT !!  -  YOU HAVE ENTERED TOO MANY WORDS IN this section - it has a limit of 50","")</f>
        <v/>
      </c>
      <c r="N19" s="5"/>
    </row>
    <row r="20" spans="1:14" ht="14.6" x14ac:dyDescent="0.4">
      <c r="A20" s="25"/>
      <c r="B20" s="18"/>
      <c r="C20" s="19" t="s">
        <v>12</v>
      </c>
      <c r="D20" s="265"/>
      <c r="E20" s="266"/>
      <c r="F20" s="266"/>
      <c r="G20" s="266"/>
      <c r="H20" s="266"/>
      <c r="I20" s="266"/>
      <c r="J20" s="266"/>
      <c r="K20" s="267"/>
      <c r="L20" s="4"/>
      <c r="M20" s="5" t="str">
        <f>IF(H47&gt;0,IF(B31="","!! ALERT !!  -  YOU HAVE NOT ENTERED ANYTHING IN THIS SECTION",""),"")</f>
        <v/>
      </c>
      <c r="N20" s="132" t="s">
        <v>208</v>
      </c>
    </row>
    <row r="21" spans="1:14" ht="14.6" x14ac:dyDescent="0.4">
      <c r="A21" s="25"/>
      <c r="B21" s="18"/>
      <c r="C21" s="19"/>
      <c r="D21" s="268"/>
      <c r="E21" s="269"/>
      <c r="F21" s="269"/>
      <c r="G21" s="269"/>
      <c r="H21" s="269"/>
      <c r="I21" s="269"/>
      <c r="J21" s="269"/>
      <c r="K21" s="270"/>
      <c r="L21" s="4"/>
      <c r="M21" s="101">
        <f>D10</f>
        <v>0</v>
      </c>
      <c r="N21" s="102">
        <f>D15</f>
        <v>0</v>
      </c>
    </row>
    <row r="22" spans="1:14" ht="14.6" x14ac:dyDescent="0.4">
      <c r="A22" s="25"/>
      <c r="B22" s="18"/>
      <c r="C22" s="19" t="s">
        <v>13</v>
      </c>
      <c r="D22" s="314"/>
      <c r="E22" s="315"/>
      <c r="F22" s="315"/>
      <c r="G22" s="315"/>
      <c r="H22" s="315"/>
      <c r="I22" s="315"/>
      <c r="J22" s="315"/>
      <c r="K22" s="316"/>
      <c r="L22" s="4"/>
      <c r="M22" s="101">
        <f>H47</f>
        <v>0</v>
      </c>
      <c r="N22" s="102" t="str">
        <f>"of "&amp;B28&amp;" "&amp;B31</f>
        <v xml:space="preserve">of  </v>
      </c>
    </row>
    <row r="23" spans="1:14" ht="14.6" x14ac:dyDescent="0.4">
      <c r="A23" s="25"/>
      <c r="B23" s="18"/>
      <c r="C23" s="19" t="s">
        <v>14</v>
      </c>
      <c r="D23" s="259"/>
      <c r="E23" s="260"/>
      <c r="F23" s="260"/>
      <c r="G23" s="260"/>
      <c r="H23" s="260"/>
      <c r="I23" s="260"/>
      <c r="J23" s="260"/>
      <c r="K23" s="261"/>
      <c r="L23" s="4"/>
      <c r="M23" s="101" t="str">
        <f>"LBH="&amp;TEXT(D41*100,"0")&amp;"% | &lt;25="&amp;TEXT(F41*100,"0")&amp;"%"</f>
        <v>LBH=0% | &lt;25=0%</v>
      </c>
      <c r="N23" s="102" t="str">
        <f>"M="&amp;TEXT(H41*100,"0")&amp;"% | F="&amp;TEXT(I41*100,"0")&amp;"%"</f>
        <v>M=0% | F=0%</v>
      </c>
    </row>
    <row r="24" spans="1:14" ht="14.6" x14ac:dyDescent="0.4">
      <c r="A24" s="25"/>
      <c r="B24" s="20"/>
      <c r="C24" s="21" t="s">
        <v>18</v>
      </c>
      <c r="D24" s="314"/>
      <c r="E24" s="315"/>
      <c r="F24" s="315"/>
      <c r="G24" s="315"/>
      <c r="H24" s="315"/>
      <c r="I24" s="315"/>
      <c r="J24" s="315"/>
      <c r="K24" s="316"/>
      <c r="L24" s="4"/>
      <c r="M24" s="101" t="str">
        <f>K40&amp;" ["&amp;'Pro Forma'!C290&amp;"]"</f>
        <v>LBHYP factor Excluding Staff = £0 []</v>
      </c>
      <c r="N24" s="103">
        <f>H48</f>
        <v>0</v>
      </c>
    </row>
    <row r="25" spans="1:14" ht="20.25" customHeight="1" x14ac:dyDescent="0.4">
      <c r="A25" s="26" t="s">
        <v>19</v>
      </c>
      <c r="L25" s="4"/>
      <c r="M25" s="234" t="s">
        <v>137</v>
      </c>
      <c r="N25" s="234"/>
    </row>
    <row r="26" spans="1:14" ht="15" customHeight="1" x14ac:dyDescent="0.4">
      <c r="A26" s="11" t="s">
        <v>20</v>
      </c>
      <c r="B26" s="275" t="s">
        <v>138</v>
      </c>
      <c r="C26" s="276"/>
      <c r="D26" s="276"/>
      <c r="E26" s="276"/>
      <c r="F26" s="276"/>
      <c r="G26" s="276"/>
      <c r="H26" s="276"/>
      <c r="I26" s="276"/>
      <c r="J26" s="276"/>
      <c r="K26" s="277"/>
      <c r="L26" s="4"/>
      <c r="M26" s="234"/>
      <c r="N26" s="234"/>
    </row>
    <row r="27" spans="1:14" ht="15" customHeight="1" x14ac:dyDescent="0.4">
      <c r="A27" s="11"/>
      <c r="B27" s="278"/>
      <c r="C27" s="279"/>
      <c r="D27" s="279"/>
      <c r="E27" s="279"/>
      <c r="F27" s="279"/>
      <c r="G27" s="279"/>
      <c r="H27" s="279"/>
      <c r="I27" s="279"/>
      <c r="J27" s="279"/>
      <c r="K27" s="280"/>
      <c r="L27" s="4"/>
      <c r="M27" s="227" t="str">
        <f>"There are currently "&amp;IF(LEN(TRIM(B28))=0,0,LEN(TRIM(B28))-LEN(SUBSTITUTE(B28," ",""))+1)&amp;" words entered for Section [3]"</f>
        <v>There are currently 0 words entered for Section [3]</v>
      </c>
      <c r="N27" s="227"/>
    </row>
    <row r="28" spans="1:14" ht="14.6" x14ac:dyDescent="0.4">
      <c r="A28" s="11"/>
      <c r="B28" s="281"/>
      <c r="C28" s="282"/>
      <c r="D28" s="282"/>
      <c r="E28" s="282"/>
      <c r="F28" s="282"/>
      <c r="G28" s="282"/>
      <c r="H28" s="282"/>
      <c r="I28" s="282"/>
      <c r="J28" s="282"/>
      <c r="K28" s="283"/>
      <c r="L28" s="4"/>
      <c r="M28" s="227"/>
      <c r="N28" s="227"/>
    </row>
    <row r="29" spans="1:14" ht="5.25" customHeight="1" x14ac:dyDescent="0.4">
      <c r="A29" s="11"/>
      <c r="B29" s="25"/>
      <c r="C29" s="25"/>
      <c r="D29" s="25"/>
      <c r="E29" s="25"/>
      <c r="F29" s="25"/>
      <c r="G29" s="25"/>
      <c r="H29" s="25"/>
      <c r="I29" s="25"/>
      <c r="J29" s="25"/>
      <c r="K29" s="25"/>
      <c r="L29" s="27"/>
      <c r="M29" s="227"/>
      <c r="N29" s="227"/>
    </row>
    <row r="30" spans="1:14" ht="28.5" customHeight="1" x14ac:dyDescent="0.4">
      <c r="A30" s="11" t="s">
        <v>21</v>
      </c>
      <c r="B30" s="275" t="s">
        <v>139</v>
      </c>
      <c r="C30" s="276"/>
      <c r="D30" s="276"/>
      <c r="E30" s="276"/>
      <c r="F30" s="276"/>
      <c r="G30" s="276"/>
      <c r="H30" s="276"/>
      <c r="I30" s="276"/>
      <c r="J30" s="276"/>
      <c r="K30" s="277"/>
      <c r="L30" s="4"/>
      <c r="M30" s="234" t="s">
        <v>81</v>
      </c>
      <c r="N30" s="234"/>
    </row>
    <row r="31" spans="1:14" ht="15" customHeight="1" x14ac:dyDescent="0.4">
      <c r="A31" s="11"/>
      <c r="B31" s="202"/>
      <c r="C31" s="203"/>
      <c r="D31" s="203"/>
      <c r="E31" s="203"/>
      <c r="F31" s="203"/>
      <c r="G31" s="203"/>
      <c r="H31" s="203"/>
      <c r="I31" s="203"/>
      <c r="J31" s="203"/>
      <c r="K31" s="204"/>
      <c r="L31" s="4"/>
      <c r="M31" s="235" t="str">
        <f>"There are currently "&amp;IF(LEN(TRIM(B31))=0,0,LEN(TRIM(B31))-LEN(SUBSTITUTE(B31," ",""))+1)&amp;" words in the response entered for Section [4]"</f>
        <v>There are currently 0 words in the response entered for Section [4]</v>
      </c>
      <c r="N31" s="235"/>
    </row>
    <row r="32" spans="1:14" ht="30" customHeight="1" x14ac:dyDescent="0.4">
      <c r="A32" s="11"/>
      <c r="B32" s="202"/>
      <c r="C32" s="203"/>
      <c r="D32" s="203"/>
      <c r="E32" s="203"/>
      <c r="F32" s="203"/>
      <c r="G32" s="203"/>
      <c r="H32" s="203"/>
      <c r="I32" s="203"/>
      <c r="J32" s="203"/>
      <c r="K32" s="204"/>
      <c r="L32" s="4"/>
      <c r="M32" s="235"/>
      <c r="N32" s="235"/>
    </row>
    <row r="33" spans="1:14" ht="14.6" x14ac:dyDescent="0.4">
      <c r="A33" s="11"/>
      <c r="B33" s="205"/>
      <c r="C33" s="206"/>
      <c r="D33" s="206"/>
      <c r="E33" s="206"/>
      <c r="F33" s="206"/>
      <c r="G33" s="206"/>
      <c r="H33" s="206"/>
      <c r="I33" s="206"/>
      <c r="J33" s="206"/>
      <c r="K33" s="207"/>
      <c r="L33" s="4"/>
      <c r="M33" s="235"/>
      <c r="N33" s="235"/>
    </row>
    <row r="34" spans="1:14" ht="5.25" customHeight="1" x14ac:dyDescent="0.4">
      <c r="A34" s="11"/>
      <c r="B34" s="25"/>
      <c r="C34" s="25"/>
      <c r="D34" s="25"/>
      <c r="E34" s="25"/>
      <c r="F34" s="25"/>
      <c r="G34" s="25"/>
      <c r="H34" s="25"/>
      <c r="I34" s="25"/>
      <c r="J34" s="25"/>
      <c r="K34" s="25"/>
      <c r="L34" s="27"/>
      <c r="M34" s="235"/>
      <c r="N34" s="235"/>
    </row>
    <row r="35" spans="1:14" ht="15" customHeight="1" x14ac:dyDescent="0.4">
      <c r="A35" s="82" t="s">
        <v>22</v>
      </c>
      <c r="B35" s="29" t="s">
        <v>23</v>
      </c>
      <c r="C35" s="13"/>
      <c r="D35" s="13"/>
      <c r="E35" s="13"/>
      <c r="F35" s="13"/>
      <c r="G35" s="13"/>
      <c r="H35" s="298" t="s">
        <v>181</v>
      </c>
      <c r="I35" s="299"/>
      <c r="J35" s="15"/>
      <c r="K35" s="317" t="s">
        <v>24</v>
      </c>
      <c r="L35" s="4"/>
      <c r="M35" s="226" t="s">
        <v>82</v>
      </c>
      <c r="N35" s="226"/>
    </row>
    <row r="36" spans="1:14" ht="15" customHeight="1" x14ac:dyDescent="0.4">
      <c r="A36" s="82"/>
      <c r="B36" s="30" t="s">
        <v>25</v>
      </c>
      <c r="C36" s="15"/>
      <c r="D36" s="15"/>
      <c r="E36" s="15"/>
      <c r="F36" s="286">
        <v>0</v>
      </c>
      <c r="G36" s="287"/>
      <c r="H36" s="300"/>
      <c r="I36" s="301"/>
      <c r="J36" s="15"/>
      <c r="K36" s="318"/>
      <c r="L36" s="4"/>
      <c r="M36" s="225" t="str">
        <f>"values you provide for Sections [5], [7] and [8] should equal the value showing in Section [6]. Currently, there is a difference of  
"&amp;TEXT(H48-(H47+H49+H50),"£#,##0")</f>
        <v>values you provide for Sections [5], [7] and [8] should equal the value showing in Section [6]. Currently, there is a difference of  
£0</v>
      </c>
      <c r="N36" s="225"/>
    </row>
    <row r="37" spans="1:14" ht="15" customHeight="1" x14ac:dyDescent="0.4">
      <c r="A37" s="82"/>
      <c r="B37" s="31" t="s">
        <v>26</v>
      </c>
      <c r="C37" s="32"/>
      <c r="D37" s="138"/>
      <c r="E37" s="32"/>
      <c r="F37" s="32"/>
      <c r="G37" s="32"/>
      <c r="H37" s="302"/>
      <c r="I37" s="303"/>
      <c r="K37" s="318"/>
      <c r="L37" s="4"/>
      <c r="M37" s="225"/>
      <c r="N37" s="225"/>
    </row>
    <row r="38" spans="1:14" ht="5.25" customHeight="1" x14ac:dyDescent="0.4">
      <c r="A38" s="82"/>
      <c r="B38" s="15"/>
      <c r="C38" s="15"/>
      <c r="D38" s="15"/>
      <c r="E38" s="15"/>
      <c r="F38" s="15"/>
      <c r="G38" s="15"/>
      <c r="H38" s="94"/>
      <c r="I38" s="94"/>
      <c r="K38" s="100"/>
      <c r="L38" s="4"/>
      <c r="M38" s="225"/>
      <c r="N38" s="225"/>
    </row>
    <row r="39" spans="1:14" ht="9.75" customHeight="1" x14ac:dyDescent="0.4">
      <c r="A39" s="82"/>
      <c r="B39" s="307" t="s">
        <v>191</v>
      </c>
      <c r="C39" s="308"/>
      <c r="D39" s="219" t="s">
        <v>214</v>
      </c>
      <c r="E39" s="219"/>
      <c r="F39" s="219" t="s">
        <v>215</v>
      </c>
      <c r="G39" s="219"/>
      <c r="H39" s="219" t="s">
        <v>217</v>
      </c>
      <c r="I39" s="222" t="s">
        <v>216</v>
      </c>
      <c r="J39" s="25"/>
      <c r="K39" s="100" t="str">
        <f>"PF Pdocs "&amp;'Pro Forma'!N83&amp;" "</f>
        <v xml:space="preserve">PF Pdocs 0 </v>
      </c>
      <c r="L39" s="4"/>
      <c r="M39" s="225"/>
      <c r="N39" s="225"/>
    </row>
    <row r="40" spans="1:14" ht="15" customHeight="1" x14ac:dyDescent="0.4">
      <c r="A40" s="82" t="s">
        <v>184</v>
      </c>
      <c r="B40" s="309"/>
      <c r="C40" s="310"/>
      <c r="D40" s="220"/>
      <c r="E40" s="220"/>
      <c r="F40" s="220"/>
      <c r="G40" s="220"/>
      <c r="H40" s="221"/>
      <c r="I40" s="223"/>
      <c r="K40" s="218" t="str">
        <f>"LBHYP factor Excluding Staff = "&amp;DOLLAR(K96*F41*D41,"0")</f>
        <v>LBHYP factor Excluding Staff = £0</v>
      </c>
      <c r="L40" s="4"/>
      <c r="M40" s="225"/>
      <c r="N40" s="225"/>
    </row>
    <row r="41" spans="1:14" ht="15" customHeight="1" x14ac:dyDescent="0.4">
      <c r="A41" s="11"/>
      <c r="B41" s="309"/>
      <c r="C41" s="310"/>
      <c r="D41" s="141">
        <v>0</v>
      </c>
      <c r="E41" s="139"/>
      <c r="F41" s="141">
        <v>0</v>
      </c>
      <c r="G41" s="142"/>
      <c r="H41" s="141">
        <v>0</v>
      </c>
      <c r="I41" s="141">
        <v>0</v>
      </c>
      <c r="K41" s="218"/>
      <c r="L41" s="4"/>
      <c r="M41" s="225"/>
      <c r="N41" s="225"/>
    </row>
    <row r="42" spans="1:14" ht="8.25" customHeight="1" x14ac:dyDescent="0.4">
      <c r="A42" s="11"/>
      <c r="B42" s="311"/>
      <c r="C42" s="312"/>
      <c r="D42" s="140"/>
      <c r="E42" s="140"/>
      <c r="F42" s="97"/>
      <c r="G42" s="143"/>
      <c r="H42" s="97"/>
      <c r="I42" s="98"/>
      <c r="J42" s="25"/>
      <c r="K42" s="218"/>
      <c r="L42" s="4"/>
      <c r="M42" s="225"/>
      <c r="N42" s="225"/>
    </row>
    <row r="43" spans="1:14" ht="5.25" customHeight="1" x14ac:dyDescent="0.4">
      <c r="A43" s="11"/>
      <c r="B43" s="25" t="s">
        <v>185</v>
      </c>
      <c r="C43" s="25"/>
      <c r="D43" s="25"/>
      <c r="E43" s="25"/>
      <c r="F43" s="25"/>
      <c r="G43" s="25"/>
      <c r="H43" s="25"/>
      <c r="I43" s="25"/>
      <c r="J43" s="25"/>
      <c r="K43" s="218"/>
      <c r="L43" s="4"/>
      <c r="M43" s="225"/>
      <c r="N43" s="225"/>
    </row>
    <row r="44" spans="1:14" ht="15" customHeight="1" x14ac:dyDescent="0.4">
      <c r="A44" s="82" t="s">
        <v>211</v>
      </c>
      <c r="B44" s="231" t="s">
        <v>212</v>
      </c>
      <c r="C44" s="232"/>
      <c r="D44" s="232"/>
      <c r="E44" s="232"/>
      <c r="F44" s="232"/>
      <c r="G44" s="232"/>
      <c r="H44" s="232"/>
      <c r="I44" s="233"/>
      <c r="J44" s="25"/>
      <c r="K44" s="144"/>
      <c r="L44" s="4"/>
      <c r="M44" s="225"/>
      <c r="N44" s="225"/>
    </row>
    <row r="45" spans="1:14" ht="45" customHeight="1" x14ac:dyDescent="0.4">
      <c r="A45" s="82"/>
      <c r="B45" s="205"/>
      <c r="C45" s="206"/>
      <c r="D45" s="206"/>
      <c r="E45" s="206"/>
      <c r="F45" s="206"/>
      <c r="G45" s="206"/>
      <c r="H45" s="206"/>
      <c r="I45" s="207"/>
      <c r="J45" s="25"/>
      <c r="K45" s="218" t="str">
        <f>"LBHYP factor = "&amp;DOLLAR(H48*F41*D41,0)</f>
        <v>LBHYP factor = £0</v>
      </c>
      <c r="L45" s="4"/>
      <c r="M45" s="225"/>
      <c r="N45" s="225"/>
    </row>
    <row r="46" spans="1:14" ht="5.25" customHeight="1" x14ac:dyDescent="0.4">
      <c r="A46" s="11"/>
      <c r="B46" s="25"/>
      <c r="C46" s="25"/>
      <c r="D46" s="25"/>
      <c r="E46" s="25"/>
      <c r="F46" s="25"/>
      <c r="G46" s="25"/>
      <c r="H46" s="25"/>
      <c r="I46" s="25"/>
      <c r="J46" s="25"/>
      <c r="K46" s="218"/>
      <c r="L46" s="4"/>
      <c r="M46" s="225"/>
      <c r="N46" s="225"/>
    </row>
    <row r="47" spans="1:14" ht="26.25" customHeight="1" x14ac:dyDescent="0.4">
      <c r="A47" s="54" t="s">
        <v>27</v>
      </c>
      <c r="B47" s="212" t="s">
        <v>210</v>
      </c>
      <c r="C47" s="212"/>
      <c r="D47" s="212"/>
      <c r="E47" s="212"/>
      <c r="F47" s="212"/>
      <c r="G47" s="212"/>
      <c r="H47" s="213">
        <v>0</v>
      </c>
      <c r="I47" s="214"/>
      <c r="K47" s="93" t="e">
        <f>"per head = £"&amp;TEXT(H47/F36,"0.00")</f>
        <v>#DIV/0!</v>
      </c>
      <c r="L47" s="4"/>
      <c r="M47" s="225"/>
      <c r="N47" s="225"/>
    </row>
    <row r="48" spans="1:14" ht="26.25" customHeight="1" x14ac:dyDescent="0.4">
      <c r="A48" s="54" t="s">
        <v>28</v>
      </c>
      <c r="B48" s="212" t="s">
        <v>77</v>
      </c>
      <c r="C48" s="212"/>
      <c r="D48" s="212"/>
      <c r="E48" s="212"/>
      <c r="F48" s="212"/>
      <c r="G48" s="212"/>
      <c r="H48" s="296">
        <f>ROUND(I96,0)</f>
        <v>0</v>
      </c>
      <c r="I48" s="297">
        <f>I96</f>
        <v>0</v>
      </c>
      <c r="K48" s="99" t="str">
        <f>"Overall Org:
LBH="&amp;TEXT('Pro Forma'!H70,"00%")</f>
        <v>Overall Org:
LBH=00%</v>
      </c>
      <c r="L48" s="4"/>
      <c r="M48" s="225"/>
      <c r="N48" s="225"/>
    </row>
    <row r="49" spans="1:14" ht="26.25" customHeight="1" x14ac:dyDescent="0.4">
      <c r="A49" s="54" t="s">
        <v>29</v>
      </c>
      <c r="B49" s="212" t="s">
        <v>30</v>
      </c>
      <c r="C49" s="212"/>
      <c r="D49" s="212"/>
      <c r="E49" s="212"/>
      <c r="F49" s="212"/>
      <c r="G49" s="212"/>
      <c r="H49" s="213">
        <v>0</v>
      </c>
      <c r="I49" s="214"/>
      <c r="K49" s="100" t="str">
        <f>"&lt;25="&amp;TEXT('Pro Forma'!H74,"00%")</f>
        <v>&lt;25=00%</v>
      </c>
      <c r="L49" s="4"/>
      <c r="M49" s="225"/>
      <c r="N49" s="225"/>
    </row>
    <row r="50" spans="1:14" ht="26.25" customHeight="1" x14ac:dyDescent="0.4">
      <c r="A50" s="54" t="s">
        <v>31</v>
      </c>
      <c r="B50" s="215" t="s">
        <v>32</v>
      </c>
      <c r="C50" s="216"/>
      <c r="D50" s="216"/>
      <c r="E50" s="216"/>
      <c r="F50" s="216"/>
      <c r="G50" s="217"/>
      <c r="H50" s="213">
        <v>0</v>
      </c>
      <c r="I50" s="214"/>
      <c r="K50" s="33" t="str">
        <f>IF((H48-H47-H49-H50)&gt;0,"? £"&amp;(H48-H47-H49-H50),"")</f>
        <v/>
      </c>
      <c r="L50" s="4"/>
      <c r="M50" s="226" t="str">
        <f>IF(H47&gt;0,IF(H47=H48,"100% Warning",""),"")</f>
        <v/>
      </c>
      <c r="N50" s="226"/>
    </row>
    <row r="51" spans="1:14" ht="12.75" customHeight="1" x14ac:dyDescent="0.4">
      <c r="A51" s="25"/>
      <c r="I51" s="58" t="s">
        <v>136</v>
      </c>
      <c r="K51" s="92"/>
      <c r="L51" s="4"/>
      <c r="M51" s="227" t="str">
        <f>IF(H47&gt;0,IF(H47=H48,"The Grant Value you are requesting is the same as your Project's Total Cost - please see Note 2(b) on the Advice Sheet tab. If this is intentional, an explanation must be included within your overall submission.",""),"")</f>
        <v/>
      </c>
      <c r="N51" s="227"/>
    </row>
    <row r="52" spans="1:14" ht="12" customHeight="1" x14ac:dyDescent="0.4">
      <c r="A52" s="288" t="s">
        <v>24</v>
      </c>
      <c r="B52" s="289"/>
      <c r="C52" s="294" t="str">
        <f ca="1">M5</f>
        <v>#1 RECEIVED 15-May-2026</v>
      </c>
      <c r="D52" s="34" t="s">
        <v>33</v>
      </c>
      <c r="E52" s="35"/>
      <c r="F52" s="35"/>
      <c r="G52" s="35"/>
      <c r="H52" s="36"/>
      <c r="I52" s="285" t="s">
        <v>34</v>
      </c>
      <c r="J52" s="285"/>
      <c r="K52" s="285"/>
      <c r="L52" s="37"/>
      <c r="M52" s="227"/>
      <c r="N52" s="227"/>
    </row>
    <row r="53" spans="1:14" ht="12" customHeight="1" x14ac:dyDescent="0.4">
      <c r="A53" s="290"/>
      <c r="B53" s="291"/>
      <c r="C53" s="295"/>
      <c r="D53" s="38" t="s">
        <v>35</v>
      </c>
      <c r="E53" s="39"/>
      <c r="F53" s="39"/>
      <c r="G53" s="40" t="s">
        <v>36</v>
      </c>
      <c r="H53" s="41"/>
      <c r="I53" s="285"/>
      <c r="J53" s="285"/>
      <c r="K53" s="285"/>
      <c r="L53" s="37"/>
      <c r="M53" s="227"/>
      <c r="N53" s="227"/>
    </row>
    <row r="54" spans="1:14" ht="12" customHeight="1" x14ac:dyDescent="0.4">
      <c r="A54" s="290"/>
      <c r="B54" s="291"/>
      <c r="C54" s="284" t="s">
        <v>37</v>
      </c>
      <c r="D54" s="38" t="s">
        <v>38</v>
      </c>
      <c r="E54" s="39"/>
      <c r="F54" s="39"/>
      <c r="G54" s="39"/>
      <c r="H54" s="41"/>
      <c r="I54" s="285" t="s">
        <v>39</v>
      </c>
      <c r="J54" s="285"/>
      <c r="K54" s="285"/>
      <c r="L54" s="37"/>
      <c r="M54" s="227"/>
      <c r="N54" s="227"/>
    </row>
    <row r="55" spans="1:14" ht="12" customHeight="1" x14ac:dyDescent="0.4">
      <c r="A55" s="292"/>
      <c r="B55" s="293"/>
      <c r="C55" s="284"/>
      <c r="D55" s="42" t="s">
        <v>40</v>
      </c>
      <c r="E55" s="43"/>
      <c r="F55" s="43"/>
      <c r="G55" s="43"/>
      <c r="H55" s="44"/>
      <c r="I55" s="285"/>
      <c r="J55" s="285"/>
      <c r="K55" s="285"/>
      <c r="L55" s="37"/>
      <c r="M55" s="227"/>
      <c r="N55" s="227"/>
    </row>
    <row r="56" spans="1:14" ht="9.75" customHeight="1" x14ac:dyDescent="0.4">
      <c r="A56" s="25"/>
      <c r="B56" s="45"/>
      <c r="C56" s="45"/>
      <c r="D56" s="45"/>
      <c r="E56" s="45"/>
      <c r="F56" s="45"/>
      <c r="G56" s="45"/>
      <c r="H56" s="45"/>
      <c r="I56" s="45"/>
      <c r="J56" s="45"/>
      <c r="K56" s="45"/>
      <c r="L56" s="37"/>
      <c r="M56" s="227"/>
      <c r="N56" s="227"/>
    </row>
    <row r="57" spans="1:14" ht="45.75" customHeight="1" x14ac:dyDescent="0.4">
      <c r="A57" s="11" t="s">
        <v>41</v>
      </c>
      <c r="B57" s="273" t="s">
        <v>42</v>
      </c>
      <c r="C57" s="274"/>
      <c r="D57" s="274"/>
      <c r="E57" s="274"/>
      <c r="F57" s="319"/>
      <c r="G57" s="319"/>
      <c r="H57" s="319"/>
      <c r="I57" s="319"/>
      <c r="J57" s="319"/>
      <c r="K57" s="320"/>
      <c r="L57" s="4"/>
      <c r="M57" s="227"/>
      <c r="N57" s="227"/>
    </row>
    <row r="58" spans="1:14" ht="8.25" customHeight="1" x14ac:dyDescent="0.4">
      <c r="A58" s="11"/>
      <c r="B58" s="95"/>
      <c r="C58" s="95"/>
      <c r="D58" s="95"/>
      <c r="E58" s="95"/>
      <c r="F58" s="95"/>
      <c r="G58" s="95"/>
      <c r="H58" s="95"/>
      <c r="I58" s="95"/>
      <c r="J58" s="95"/>
      <c r="K58" s="95"/>
      <c r="L58" s="37"/>
      <c r="M58" s="227"/>
      <c r="N58" s="227"/>
    </row>
    <row r="59" spans="1:14" ht="33" customHeight="1" x14ac:dyDescent="0.4">
      <c r="A59" s="11" t="s">
        <v>186</v>
      </c>
      <c r="B59" s="271" t="s">
        <v>187</v>
      </c>
      <c r="C59" s="272"/>
      <c r="D59" s="272"/>
      <c r="E59" s="272"/>
      <c r="F59" s="319"/>
      <c r="G59" s="319"/>
      <c r="H59" s="319"/>
      <c r="I59" s="319"/>
      <c r="J59" s="319"/>
      <c r="K59" s="320"/>
      <c r="L59" s="4"/>
      <c r="M59" s="227"/>
      <c r="N59" s="227"/>
    </row>
    <row r="60" spans="1:14" ht="8.25" customHeight="1" x14ac:dyDescent="0.4">
      <c r="A60" s="11"/>
      <c r="B60" s="45"/>
      <c r="C60" s="45"/>
      <c r="D60" s="45"/>
      <c r="E60" s="45"/>
      <c r="F60" s="45"/>
      <c r="G60" s="45"/>
      <c r="H60" s="45"/>
      <c r="I60" s="45"/>
      <c r="J60" s="45"/>
      <c r="K60" s="45"/>
      <c r="L60" s="37"/>
      <c r="M60" s="5"/>
      <c r="N60" s="5"/>
    </row>
    <row r="61" spans="1:14" ht="14.6" x14ac:dyDescent="0.4">
      <c r="A61" s="28" t="s">
        <v>43</v>
      </c>
      <c r="B61" s="3" t="s">
        <v>44</v>
      </c>
      <c r="L61" s="4"/>
      <c r="M61" s="5"/>
      <c r="N61" s="5"/>
    </row>
    <row r="62" spans="1:14" ht="15" customHeight="1" x14ac:dyDescent="0.4">
      <c r="A62" s="28"/>
      <c r="B62" s="191"/>
      <c r="C62" s="192"/>
      <c r="D62" s="192"/>
      <c r="E62" s="192"/>
      <c r="F62" s="192"/>
      <c r="G62" s="192"/>
      <c r="H62" s="192"/>
      <c r="I62" s="192"/>
      <c r="J62" s="192"/>
      <c r="K62" s="193"/>
      <c r="L62" s="4"/>
      <c r="M62" s="230" t="s">
        <v>226</v>
      </c>
      <c r="N62" s="230"/>
    </row>
    <row r="63" spans="1:14" ht="14.6" x14ac:dyDescent="0.4">
      <c r="A63" s="28"/>
      <c r="B63" s="194"/>
      <c r="C63" s="195"/>
      <c r="D63" s="195"/>
      <c r="E63" s="195"/>
      <c r="F63" s="195"/>
      <c r="G63" s="195"/>
      <c r="H63" s="195"/>
      <c r="I63" s="195"/>
      <c r="J63" s="195"/>
      <c r="K63" s="196"/>
      <c r="L63" s="4"/>
      <c r="M63" s="230"/>
      <c r="N63" s="230"/>
    </row>
    <row r="64" spans="1:14" ht="14.6" x14ac:dyDescent="0.4">
      <c r="A64" s="28"/>
      <c r="B64" s="194"/>
      <c r="C64" s="195"/>
      <c r="D64" s="195"/>
      <c r="E64" s="195"/>
      <c r="F64" s="195"/>
      <c r="G64" s="195"/>
      <c r="H64" s="195"/>
      <c r="I64" s="195"/>
      <c r="J64" s="195"/>
      <c r="K64" s="196"/>
      <c r="L64" s="4"/>
      <c r="M64" s="230"/>
      <c r="N64" s="230"/>
    </row>
    <row r="65" spans="1:14" ht="14.6" x14ac:dyDescent="0.4">
      <c r="A65" s="28"/>
      <c r="B65" s="194"/>
      <c r="C65" s="195"/>
      <c r="D65" s="195"/>
      <c r="E65" s="195"/>
      <c r="F65" s="195"/>
      <c r="G65" s="195"/>
      <c r="H65" s="195"/>
      <c r="I65" s="195"/>
      <c r="J65" s="195"/>
      <c r="K65" s="196"/>
      <c r="L65" s="4"/>
      <c r="M65" s="230"/>
      <c r="N65" s="230"/>
    </row>
    <row r="66" spans="1:14" ht="14.6" x14ac:dyDescent="0.4">
      <c r="A66" s="28"/>
      <c r="B66" s="194"/>
      <c r="C66" s="195"/>
      <c r="D66" s="195"/>
      <c r="E66" s="195"/>
      <c r="F66" s="195"/>
      <c r="G66" s="195"/>
      <c r="H66" s="195"/>
      <c r="I66" s="195"/>
      <c r="J66" s="195"/>
      <c r="K66" s="196"/>
      <c r="L66" s="4"/>
      <c r="M66" s="230"/>
      <c r="N66" s="230"/>
    </row>
    <row r="67" spans="1:14" ht="14.6" x14ac:dyDescent="0.4">
      <c r="A67" s="28"/>
      <c r="B67" s="194"/>
      <c r="C67" s="195"/>
      <c r="D67" s="195"/>
      <c r="E67" s="195"/>
      <c r="F67" s="195"/>
      <c r="G67" s="195"/>
      <c r="H67" s="195"/>
      <c r="I67" s="195"/>
      <c r="J67" s="195"/>
      <c r="K67" s="196"/>
      <c r="L67" s="4"/>
      <c r="M67" s="230"/>
      <c r="N67" s="230"/>
    </row>
    <row r="68" spans="1:14" ht="14.6" x14ac:dyDescent="0.4">
      <c r="A68" s="28"/>
      <c r="B68" s="194"/>
      <c r="C68" s="195"/>
      <c r="D68" s="195"/>
      <c r="E68" s="195"/>
      <c r="F68" s="195"/>
      <c r="G68" s="195"/>
      <c r="H68" s="195"/>
      <c r="I68" s="195"/>
      <c r="J68" s="195"/>
      <c r="K68" s="196"/>
      <c r="L68" s="4"/>
      <c r="M68" s="230"/>
      <c r="N68" s="230"/>
    </row>
    <row r="69" spans="1:14" ht="14.6" x14ac:dyDescent="0.4">
      <c r="A69" s="28"/>
      <c r="B69" s="194"/>
      <c r="C69" s="195"/>
      <c r="D69" s="195"/>
      <c r="E69" s="195"/>
      <c r="F69" s="195"/>
      <c r="G69" s="195"/>
      <c r="H69" s="195"/>
      <c r="I69" s="195"/>
      <c r="J69" s="195"/>
      <c r="K69" s="196"/>
      <c r="L69" s="4"/>
      <c r="M69" s="230"/>
      <c r="N69" s="230"/>
    </row>
    <row r="70" spans="1:14" ht="14.6" x14ac:dyDescent="0.4">
      <c r="A70" s="28"/>
      <c r="B70" s="194"/>
      <c r="C70" s="195"/>
      <c r="D70" s="195"/>
      <c r="E70" s="195"/>
      <c r="F70" s="195"/>
      <c r="G70" s="195"/>
      <c r="H70" s="195"/>
      <c r="I70" s="195"/>
      <c r="J70" s="195"/>
      <c r="K70" s="196"/>
      <c r="L70" s="4"/>
      <c r="M70" s="230"/>
      <c r="N70" s="230"/>
    </row>
    <row r="71" spans="1:14" ht="14.6" x14ac:dyDescent="0.4">
      <c r="A71" s="28"/>
      <c r="B71" s="194"/>
      <c r="C71" s="195"/>
      <c r="D71" s="195"/>
      <c r="E71" s="195"/>
      <c r="F71" s="195"/>
      <c r="G71" s="195"/>
      <c r="H71" s="195"/>
      <c r="I71" s="195"/>
      <c r="J71" s="195"/>
      <c r="K71" s="196"/>
      <c r="L71" s="4"/>
      <c r="M71" s="230"/>
      <c r="N71" s="230"/>
    </row>
    <row r="72" spans="1:14" ht="14.6" x14ac:dyDescent="0.4">
      <c r="A72" s="28"/>
      <c r="B72" s="197"/>
      <c r="C72" s="198"/>
      <c r="D72" s="198"/>
      <c r="E72" s="198"/>
      <c r="F72" s="198"/>
      <c r="G72" s="198"/>
      <c r="H72" s="198"/>
      <c r="I72" s="198"/>
      <c r="J72" s="198"/>
      <c r="K72" s="199"/>
      <c r="L72" s="4"/>
      <c r="M72" s="230"/>
      <c r="N72" s="230"/>
    </row>
    <row r="73" spans="1:14" ht="14.6" x14ac:dyDescent="0.4">
      <c r="A73" s="82" t="s">
        <v>193</v>
      </c>
      <c r="B73" s="114"/>
      <c r="C73" s="114"/>
      <c r="D73" s="114"/>
      <c r="E73" s="114"/>
      <c r="F73" s="114"/>
      <c r="G73" s="114"/>
      <c r="H73" s="114"/>
      <c r="I73" s="114"/>
      <c r="J73" s="114"/>
      <c r="K73" s="114"/>
      <c r="L73" s="4"/>
      <c r="M73" s="230"/>
      <c r="N73" s="230"/>
    </row>
    <row r="74" spans="1:14" ht="14.6" x14ac:dyDescent="0.4">
      <c r="A74" s="28"/>
      <c r="B74" s="191"/>
      <c r="C74" s="200"/>
      <c r="D74" s="200"/>
      <c r="E74" s="200"/>
      <c r="F74" s="200"/>
      <c r="G74" s="200"/>
      <c r="H74" s="200"/>
      <c r="I74" s="200"/>
      <c r="J74" s="200"/>
      <c r="K74" s="201"/>
      <c r="L74" s="4"/>
      <c r="M74" s="230"/>
      <c r="N74" s="230"/>
    </row>
    <row r="75" spans="1:14" ht="14.6" x14ac:dyDescent="0.4">
      <c r="A75" s="28"/>
      <c r="B75" s="202"/>
      <c r="C75" s="203"/>
      <c r="D75" s="203"/>
      <c r="E75" s="203"/>
      <c r="F75" s="203"/>
      <c r="G75" s="203"/>
      <c r="H75" s="203"/>
      <c r="I75" s="203"/>
      <c r="J75" s="203"/>
      <c r="K75" s="204"/>
      <c r="L75" s="4"/>
      <c r="M75" s="230"/>
      <c r="N75" s="230"/>
    </row>
    <row r="76" spans="1:14" ht="14.6" x14ac:dyDescent="0.4">
      <c r="A76" s="28"/>
      <c r="B76" s="202"/>
      <c r="C76" s="203"/>
      <c r="D76" s="203"/>
      <c r="E76" s="203"/>
      <c r="F76" s="203"/>
      <c r="G76" s="203"/>
      <c r="H76" s="203"/>
      <c r="I76" s="203"/>
      <c r="J76" s="203"/>
      <c r="K76" s="204"/>
      <c r="L76" s="4"/>
      <c r="M76" s="230"/>
      <c r="N76" s="230"/>
    </row>
    <row r="77" spans="1:14" ht="14.6" x14ac:dyDescent="0.4">
      <c r="A77" s="28"/>
      <c r="B77" s="202"/>
      <c r="C77" s="203"/>
      <c r="D77" s="203"/>
      <c r="E77" s="203"/>
      <c r="F77" s="203"/>
      <c r="G77" s="203"/>
      <c r="H77" s="203"/>
      <c r="I77" s="203"/>
      <c r="J77" s="203"/>
      <c r="K77" s="204"/>
      <c r="L77" s="4"/>
      <c r="M77" s="230"/>
      <c r="N77" s="230"/>
    </row>
    <row r="78" spans="1:14" ht="8.25" customHeight="1" x14ac:dyDescent="0.4">
      <c r="A78" s="28"/>
      <c r="B78" s="205"/>
      <c r="C78" s="206"/>
      <c r="D78" s="206"/>
      <c r="E78" s="206"/>
      <c r="F78" s="206"/>
      <c r="G78" s="206"/>
      <c r="H78" s="206"/>
      <c r="I78" s="206"/>
      <c r="J78" s="206"/>
      <c r="K78" s="207"/>
      <c r="L78" s="4"/>
      <c r="M78" s="230"/>
      <c r="N78" s="230"/>
    </row>
    <row r="79" spans="1:14" ht="29.25" customHeight="1" x14ac:dyDescent="0.4">
      <c r="A79" s="28" t="s">
        <v>45</v>
      </c>
      <c r="B79" s="242" t="s">
        <v>80</v>
      </c>
      <c r="C79" s="242"/>
      <c r="D79" s="242"/>
      <c r="E79" s="242"/>
      <c r="F79" s="242"/>
      <c r="G79" s="242"/>
      <c r="H79" s="242"/>
      <c r="I79" s="242"/>
      <c r="J79" s="242"/>
      <c r="K79" s="242"/>
      <c r="L79" s="4"/>
      <c r="M79" s="150" t="s">
        <v>24</v>
      </c>
      <c r="N79" s="150" t="s">
        <v>220</v>
      </c>
    </row>
    <row r="80" spans="1:14" ht="48.75" customHeight="1" x14ac:dyDescent="0.4">
      <c r="A80" s="28"/>
      <c r="B80" s="46" t="s">
        <v>46</v>
      </c>
      <c r="C80" s="254" t="s">
        <v>47</v>
      </c>
      <c r="D80" s="254"/>
      <c r="E80" s="47" t="s">
        <v>48</v>
      </c>
      <c r="F80" s="47" t="s">
        <v>49</v>
      </c>
      <c r="G80" s="47" t="s">
        <v>50</v>
      </c>
      <c r="H80" s="47" t="s">
        <v>78</v>
      </c>
      <c r="I80" s="47" t="s">
        <v>51</v>
      </c>
      <c r="K80" s="151" t="str">
        <f>IF(M4,N79,M79)</f>
        <v>TGSF OFFICE USE ONLY</v>
      </c>
      <c r="L80" s="4"/>
      <c r="M80" s="229" t="s">
        <v>79</v>
      </c>
      <c r="N80" s="229"/>
    </row>
    <row r="81" spans="1:14" ht="14.6" x14ac:dyDescent="0.4">
      <c r="A81" s="28"/>
      <c r="B81" s="48" t="s">
        <v>52</v>
      </c>
      <c r="C81" s="238"/>
      <c r="D81" s="238"/>
      <c r="E81" s="49"/>
      <c r="F81" s="50"/>
      <c r="G81" s="49"/>
      <c r="H81" s="50">
        <v>0</v>
      </c>
      <c r="I81" s="50"/>
      <c r="K81" s="136"/>
      <c r="L81" s="4"/>
      <c r="M81" s="229"/>
      <c r="N81" s="229"/>
    </row>
    <row r="82" spans="1:14" ht="15" customHeight="1" x14ac:dyDescent="0.4">
      <c r="A82" s="28"/>
      <c r="B82" s="48" t="s">
        <v>53</v>
      </c>
      <c r="C82" s="238"/>
      <c r="D82" s="238"/>
      <c r="E82" s="49"/>
      <c r="F82" s="50"/>
      <c r="G82" s="49"/>
      <c r="H82" s="50">
        <f t="shared" ref="H82:H83" si="0">E82*F82*G82</f>
        <v>0</v>
      </c>
      <c r="I82" s="50"/>
      <c r="K82" s="136"/>
      <c r="L82" s="4"/>
      <c r="M82" s="229"/>
      <c r="N82" s="229"/>
    </row>
    <row r="83" spans="1:14" ht="14.6" x14ac:dyDescent="0.4">
      <c r="A83" s="28"/>
      <c r="B83" s="48" t="s">
        <v>54</v>
      </c>
      <c r="C83" s="238"/>
      <c r="D83" s="238"/>
      <c r="E83" s="49"/>
      <c r="F83" s="50"/>
      <c r="G83" s="49"/>
      <c r="H83" s="50">
        <f t="shared" si="0"/>
        <v>0</v>
      </c>
      <c r="I83" s="50">
        <f>SUM(H81:H83)</f>
        <v>0</v>
      </c>
      <c r="K83" s="136"/>
      <c r="L83" s="4"/>
      <c r="M83" s="229"/>
      <c r="N83" s="229"/>
    </row>
    <row r="84" spans="1:14" ht="14.6" x14ac:dyDescent="0.4">
      <c r="A84" s="28"/>
      <c r="B84" s="48" t="s">
        <v>55</v>
      </c>
      <c r="C84" s="238"/>
      <c r="D84" s="238"/>
      <c r="E84" s="49"/>
      <c r="F84" s="50"/>
      <c r="G84" s="49"/>
      <c r="H84" s="50">
        <f>E84*F84*G84</f>
        <v>0</v>
      </c>
      <c r="I84" s="50"/>
      <c r="K84" s="136"/>
      <c r="L84" s="4"/>
      <c r="M84" s="229"/>
      <c r="N84" s="229"/>
    </row>
    <row r="85" spans="1:14" ht="14.6" x14ac:dyDescent="0.4">
      <c r="A85" s="28"/>
      <c r="B85" s="48" t="s">
        <v>56</v>
      </c>
      <c r="C85" s="238"/>
      <c r="D85" s="238"/>
      <c r="E85" s="49"/>
      <c r="F85" s="50"/>
      <c r="G85" s="49"/>
      <c r="H85" s="50">
        <f t="shared" ref="H85:H86" si="1">E85*F85*G85</f>
        <v>0</v>
      </c>
      <c r="I85" s="50"/>
      <c r="K85" s="136"/>
      <c r="L85" s="4"/>
      <c r="M85" s="5"/>
      <c r="N85" s="5"/>
    </row>
    <row r="86" spans="1:14" ht="15" customHeight="1" x14ac:dyDescent="0.4">
      <c r="A86" s="28"/>
      <c r="B86" s="48" t="s">
        <v>57</v>
      </c>
      <c r="C86" s="238"/>
      <c r="D86" s="238"/>
      <c r="E86" s="49"/>
      <c r="F86" s="50"/>
      <c r="G86" s="49"/>
      <c r="H86" s="50">
        <f t="shared" si="1"/>
        <v>0</v>
      </c>
      <c r="I86" s="50">
        <f>SUM(H84:H86)</f>
        <v>0</v>
      </c>
      <c r="K86" s="136"/>
      <c r="L86" s="4"/>
      <c r="M86" s="228" t="s">
        <v>58</v>
      </c>
      <c r="N86" s="229"/>
    </row>
    <row r="87" spans="1:14" ht="14.6" x14ac:dyDescent="0.4">
      <c r="A87" s="28"/>
      <c r="B87" s="48" t="s">
        <v>59</v>
      </c>
      <c r="C87" s="238"/>
      <c r="D87" s="238"/>
      <c r="E87" s="51"/>
      <c r="F87" s="50"/>
      <c r="G87" s="51"/>
      <c r="H87" s="50">
        <f>E87*F87*G87</f>
        <v>0</v>
      </c>
      <c r="I87" s="50"/>
      <c r="K87" s="136"/>
      <c r="L87" s="4"/>
      <c r="M87" s="229"/>
      <c r="N87" s="229"/>
    </row>
    <row r="88" spans="1:14" ht="14.6" x14ac:dyDescent="0.4">
      <c r="A88" s="28"/>
      <c r="B88" s="48" t="s">
        <v>60</v>
      </c>
      <c r="C88" s="238"/>
      <c r="D88" s="238"/>
      <c r="E88" s="51"/>
      <c r="F88" s="50"/>
      <c r="G88" s="51"/>
      <c r="H88" s="50">
        <f t="shared" ref="H88:H89" si="2">E88*F88*G88</f>
        <v>0</v>
      </c>
      <c r="I88" s="50"/>
      <c r="K88" s="136"/>
      <c r="L88" s="4"/>
      <c r="M88" s="229"/>
      <c r="N88" s="229"/>
    </row>
    <row r="89" spans="1:14" ht="14.6" x14ac:dyDescent="0.4">
      <c r="A89" s="28"/>
      <c r="B89" s="48" t="s">
        <v>61</v>
      </c>
      <c r="C89" s="238"/>
      <c r="D89" s="238"/>
      <c r="E89" s="51"/>
      <c r="F89" s="50"/>
      <c r="G89" s="51"/>
      <c r="H89" s="50">
        <f t="shared" si="2"/>
        <v>0</v>
      </c>
      <c r="I89" s="50">
        <f>SUM(H87:H89)</f>
        <v>0</v>
      </c>
      <c r="K89" s="136"/>
      <c r="L89" s="4"/>
      <c r="M89" s="229"/>
      <c r="N89" s="229"/>
    </row>
    <row r="90" spans="1:14" ht="14.6" x14ac:dyDescent="0.4">
      <c r="A90" s="28"/>
      <c r="B90" s="48" t="s">
        <v>62</v>
      </c>
      <c r="C90" s="238"/>
      <c r="D90" s="238"/>
      <c r="E90" s="51"/>
      <c r="F90" s="50"/>
      <c r="G90" s="51"/>
      <c r="H90" s="50">
        <f>E90*F90*G90</f>
        <v>0</v>
      </c>
      <c r="I90" s="50"/>
      <c r="K90" s="136"/>
      <c r="L90" s="4"/>
      <c r="M90" s="229"/>
      <c r="N90" s="229"/>
    </row>
    <row r="91" spans="1:14" ht="14.6" x14ac:dyDescent="0.4">
      <c r="A91" s="28"/>
      <c r="B91" s="48" t="s">
        <v>63</v>
      </c>
      <c r="C91" s="238"/>
      <c r="D91" s="238"/>
      <c r="E91" s="51"/>
      <c r="F91" s="50"/>
      <c r="G91" s="51"/>
      <c r="H91" s="50">
        <f t="shared" ref="H91:H95" si="3">E91*F91*G91</f>
        <v>0</v>
      </c>
      <c r="I91" s="50"/>
      <c r="K91" s="136"/>
      <c r="L91" s="4"/>
      <c r="M91" s="5"/>
      <c r="N91" s="5"/>
    </row>
    <row r="92" spans="1:14" ht="14.6" x14ac:dyDescent="0.4">
      <c r="A92" s="28"/>
      <c r="B92" s="48" t="s">
        <v>64</v>
      </c>
      <c r="C92" s="238"/>
      <c r="D92" s="238"/>
      <c r="E92" s="51"/>
      <c r="F92" s="50"/>
      <c r="G92" s="51"/>
      <c r="H92" s="50">
        <f t="shared" si="3"/>
        <v>0</v>
      </c>
      <c r="I92" s="50">
        <f>SUM(H90:H92)</f>
        <v>0</v>
      </c>
      <c r="K92" s="136"/>
      <c r="L92" s="4"/>
      <c r="M92" s="5"/>
      <c r="N92" s="5"/>
    </row>
    <row r="93" spans="1:14" ht="14.6" x14ac:dyDescent="0.4">
      <c r="A93" s="28"/>
      <c r="B93" s="48" t="s">
        <v>65</v>
      </c>
      <c r="C93" s="238"/>
      <c r="D93" s="238"/>
      <c r="E93" s="51"/>
      <c r="F93" s="50"/>
      <c r="G93" s="51"/>
      <c r="H93" s="50">
        <f t="shared" si="3"/>
        <v>0</v>
      </c>
      <c r="I93" s="50">
        <f t="shared" ref="I93:I95" si="4">H93</f>
        <v>0</v>
      </c>
      <c r="K93" s="136"/>
      <c r="L93" s="4"/>
      <c r="M93" s="5"/>
      <c r="N93" s="5"/>
    </row>
    <row r="94" spans="1:14" ht="14.6" x14ac:dyDescent="0.4">
      <c r="A94" s="28"/>
      <c r="B94" s="48" t="s">
        <v>66</v>
      </c>
      <c r="C94" s="238"/>
      <c r="D94" s="238"/>
      <c r="E94" s="51"/>
      <c r="F94" s="50"/>
      <c r="G94" s="51"/>
      <c r="H94" s="50">
        <f t="shared" si="3"/>
        <v>0</v>
      </c>
      <c r="I94" s="50">
        <f t="shared" si="4"/>
        <v>0</v>
      </c>
      <c r="K94" s="136"/>
      <c r="L94" s="4"/>
      <c r="M94" s="5"/>
      <c r="N94" s="5"/>
    </row>
    <row r="95" spans="1:14" ht="14.6" x14ac:dyDescent="0.4">
      <c r="A95" s="28"/>
      <c r="B95" s="48" t="s">
        <v>67</v>
      </c>
      <c r="C95" s="238"/>
      <c r="D95" s="238"/>
      <c r="E95" s="51"/>
      <c r="F95" s="50"/>
      <c r="G95" s="51"/>
      <c r="H95" s="50">
        <f t="shared" si="3"/>
        <v>0</v>
      </c>
      <c r="I95" s="50">
        <f t="shared" si="4"/>
        <v>0</v>
      </c>
      <c r="K95" s="136"/>
      <c r="L95" s="4"/>
      <c r="M95" s="5"/>
      <c r="N95" s="5"/>
    </row>
    <row r="96" spans="1:14" ht="14.6" x14ac:dyDescent="0.4">
      <c r="A96" s="28"/>
      <c r="B96" s="239" t="s">
        <v>76</v>
      </c>
      <c r="C96" s="240"/>
      <c r="D96" s="240"/>
      <c r="E96" s="240"/>
      <c r="F96" s="240"/>
      <c r="G96" s="240"/>
      <c r="H96" s="241"/>
      <c r="I96" s="52">
        <f>SUM(I81:I95)</f>
        <v>0</v>
      </c>
      <c r="K96" s="136">
        <f>SUM(K81:K95)</f>
        <v>0</v>
      </c>
      <c r="L96" s="4"/>
      <c r="M96" s="5"/>
      <c r="N96" s="5"/>
    </row>
    <row r="97" spans="1:19" ht="9.75" customHeight="1" x14ac:dyDescent="0.4">
      <c r="A97" s="28"/>
      <c r="L97" s="4"/>
      <c r="M97" s="5"/>
      <c r="N97" s="5"/>
    </row>
    <row r="98" spans="1:19" ht="27.75" customHeight="1" x14ac:dyDescent="0.4">
      <c r="A98" s="28" t="s">
        <v>68</v>
      </c>
      <c r="B98" s="242" t="s">
        <v>69</v>
      </c>
      <c r="C98" s="242"/>
      <c r="D98" s="242"/>
      <c r="E98" s="242"/>
      <c r="F98" s="242"/>
      <c r="G98" s="242"/>
      <c r="H98" s="242"/>
      <c r="I98" s="242"/>
      <c r="J98" s="242"/>
      <c r="K98" s="242"/>
      <c r="L98" s="4"/>
      <c r="M98" s="5"/>
      <c r="N98" s="5"/>
    </row>
    <row r="99" spans="1:19" ht="69" customHeight="1" x14ac:dyDescent="0.4">
      <c r="A99" s="28"/>
      <c r="B99" s="243"/>
      <c r="C99" s="244"/>
      <c r="D99" s="244"/>
      <c r="E99" s="244"/>
      <c r="F99" s="244"/>
      <c r="G99" s="244"/>
      <c r="H99" s="244"/>
      <c r="I99" s="244"/>
      <c r="J99" s="244"/>
      <c r="K99" s="245"/>
      <c r="L99" s="4"/>
      <c r="M99" s="5"/>
      <c r="N99" s="5"/>
    </row>
    <row r="100" spans="1:19" ht="9" customHeight="1" x14ac:dyDescent="0.4">
      <c r="A100" s="28"/>
      <c r="B100" s="25"/>
      <c r="C100" s="25"/>
      <c r="D100" s="25"/>
      <c r="E100" s="25"/>
      <c r="F100" s="25"/>
      <c r="G100" s="25"/>
      <c r="H100" s="25"/>
      <c r="I100" s="25"/>
      <c r="J100" s="25"/>
      <c r="K100" s="25"/>
      <c r="L100" s="27"/>
      <c r="M100" s="5"/>
      <c r="N100" s="5"/>
    </row>
    <row r="101" spans="1:19" ht="14.6" x14ac:dyDescent="0.4">
      <c r="A101" s="28" t="s">
        <v>70</v>
      </c>
      <c r="B101" s="3" t="s">
        <v>142</v>
      </c>
      <c r="D101" s="125"/>
      <c r="E101" s="122" t="str">
        <f>IF(C102=TRUE,"YES","")</f>
        <v>YES</v>
      </c>
      <c r="F101" s="117" t="s">
        <v>202</v>
      </c>
      <c r="L101" s="4"/>
      <c r="M101" s="5"/>
      <c r="N101" s="5"/>
    </row>
    <row r="102" spans="1:19" ht="9" customHeight="1" x14ac:dyDescent="0.4">
      <c r="A102" s="28"/>
      <c r="B102" s="25"/>
      <c r="C102" s="134" t="b">
        <v>1</v>
      </c>
      <c r="D102" s="25"/>
      <c r="E102" s="25"/>
      <c r="F102" s="25"/>
      <c r="G102" s="25"/>
      <c r="H102" s="25"/>
      <c r="I102" s="25"/>
      <c r="J102" s="25"/>
      <c r="K102" s="25"/>
      <c r="L102" s="27"/>
      <c r="M102" s="5"/>
      <c r="N102" s="5"/>
    </row>
    <row r="103" spans="1:19" ht="14.6" x14ac:dyDescent="0.4">
      <c r="A103" s="89" t="s">
        <v>180</v>
      </c>
      <c r="B103" s="3" t="s">
        <v>71</v>
      </c>
      <c r="D103" s="246"/>
      <c r="E103" s="247"/>
      <c r="F103" s="62" t="s">
        <v>140</v>
      </c>
      <c r="G103" s="3" t="s">
        <v>141</v>
      </c>
      <c r="L103" s="4"/>
      <c r="M103" s="5"/>
      <c r="N103" s="5"/>
    </row>
    <row r="104" spans="1:19" ht="9" customHeight="1" x14ac:dyDescent="0.4">
      <c r="A104" s="28"/>
      <c r="B104" s="25"/>
      <c r="C104" s="25"/>
      <c r="D104" s="25"/>
      <c r="E104" s="25"/>
      <c r="F104" s="25"/>
      <c r="G104" s="25"/>
      <c r="H104" s="25"/>
      <c r="I104" s="61"/>
      <c r="J104" s="25"/>
      <c r="K104" s="25"/>
      <c r="L104" s="27"/>
      <c r="M104" s="5"/>
      <c r="N104" s="5"/>
    </row>
    <row r="105" spans="1:19" ht="14.6" x14ac:dyDescent="0.4">
      <c r="A105" s="28" t="s">
        <v>72</v>
      </c>
      <c r="B105" s="3" t="s">
        <v>73</v>
      </c>
      <c r="D105" s="248"/>
      <c r="E105" s="249"/>
      <c r="F105" s="249"/>
      <c r="G105" s="250"/>
      <c r="I105" s="246"/>
      <c r="J105" s="247"/>
      <c r="K105" s="3" t="s">
        <v>74</v>
      </c>
      <c r="L105" s="4"/>
      <c r="M105" s="224" t="s">
        <v>188</v>
      </c>
      <c r="N105" s="224"/>
      <c r="O105" s="224"/>
      <c r="P105" s="224"/>
      <c r="Q105" s="224"/>
      <c r="R105" s="224"/>
      <c r="S105" s="224"/>
    </row>
    <row r="106" spans="1:19" ht="14.6" x14ac:dyDescent="0.4">
      <c r="A106" s="25"/>
      <c r="D106" s="251"/>
      <c r="E106" s="252"/>
      <c r="F106" s="252"/>
      <c r="G106" s="253"/>
      <c r="H106" s="304" t="s">
        <v>201</v>
      </c>
      <c r="I106" s="305"/>
      <c r="J106" s="305"/>
      <c r="K106" s="305"/>
      <c r="L106" s="4"/>
      <c r="M106" s="224"/>
      <c r="N106" s="224"/>
      <c r="O106" s="224"/>
      <c r="P106" s="224"/>
      <c r="Q106" s="224"/>
      <c r="R106" s="224"/>
      <c r="S106" s="224"/>
    </row>
    <row r="107" spans="1:19" ht="4.5" customHeight="1" x14ac:dyDescent="0.4">
      <c r="A107" s="25"/>
      <c r="L107" s="4"/>
      <c r="M107" s="224"/>
      <c r="N107" s="224"/>
      <c r="O107" s="224"/>
      <c r="P107" s="224"/>
      <c r="Q107" s="224"/>
      <c r="R107" s="224"/>
      <c r="S107" s="224"/>
    </row>
    <row r="108" spans="1:19" ht="45" customHeight="1" x14ac:dyDescent="0.4">
      <c r="A108" s="237" t="s">
        <v>192</v>
      </c>
      <c r="B108" s="237"/>
      <c r="C108" s="237"/>
      <c r="D108" s="237"/>
      <c r="E108" s="237"/>
      <c r="F108" s="237"/>
      <c r="G108" s="237"/>
      <c r="H108" s="237"/>
      <c r="I108" s="237"/>
      <c r="J108" s="237"/>
      <c r="K108" s="237"/>
      <c r="L108" s="4"/>
      <c r="M108" s="224"/>
      <c r="N108" s="224"/>
      <c r="O108" s="224"/>
      <c r="P108" s="224"/>
      <c r="Q108" s="224"/>
      <c r="R108" s="224"/>
      <c r="S108" s="224"/>
    </row>
    <row r="109" spans="1:19" ht="3.75" customHeight="1" x14ac:dyDescent="0.4">
      <c r="A109" s="25"/>
      <c r="L109" s="4"/>
      <c r="M109" s="5"/>
      <c r="N109" s="5"/>
    </row>
    <row r="110" spans="1:19" ht="14.6" hidden="1" x14ac:dyDescent="0.4">
      <c r="A110" s="25"/>
    </row>
    <row r="111" spans="1:19" ht="14.6" hidden="1" x14ac:dyDescent="0.4">
      <c r="A111" s="25"/>
    </row>
    <row r="112" spans="1:19" ht="14.6" hidden="1" x14ac:dyDescent="0.4">
      <c r="A112" s="25"/>
    </row>
    <row r="113" spans="1:1" ht="14.6" hidden="1" x14ac:dyDescent="0.4">
      <c r="A113" s="25"/>
    </row>
    <row r="114" spans="1:1" ht="14.6" hidden="1" x14ac:dyDescent="0.4">
      <c r="A114" s="25"/>
    </row>
    <row r="115" spans="1:1" ht="14.6" hidden="1" x14ac:dyDescent="0.4">
      <c r="A115" s="25"/>
    </row>
    <row r="116" spans="1:1" ht="14.6" hidden="1" x14ac:dyDescent="0.4">
      <c r="A116" s="25"/>
    </row>
    <row r="117" spans="1:1" ht="14.6" hidden="1" x14ac:dyDescent="0.4">
      <c r="A117" s="25"/>
    </row>
    <row r="118" spans="1:1" ht="14.6" hidden="1" x14ac:dyDescent="0.4">
      <c r="A118" s="25"/>
    </row>
    <row r="119" spans="1:1" ht="14.6" hidden="1" x14ac:dyDescent="0.4">
      <c r="A119" s="25"/>
    </row>
    <row r="120" spans="1:1" ht="14.6" hidden="1" x14ac:dyDescent="0.4">
      <c r="A120" s="25"/>
    </row>
    <row r="121" spans="1:1" ht="14.6" hidden="1" x14ac:dyDescent="0.4">
      <c r="A121" s="25"/>
    </row>
    <row r="122" spans="1:1" ht="14.6" hidden="1" x14ac:dyDescent="0.4">
      <c r="A122" s="25"/>
    </row>
    <row r="123" spans="1:1" ht="14.6" hidden="1" x14ac:dyDescent="0.4">
      <c r="A123" s="25"/>
    </row>
    <row r="124" spans="1:1" ht="14.6" hidden="1" x14ac:dyDescent="0.4">
      <c r="A124" s="25"/>
    </row>
    <row r="125" spans="1:1" ht="14.6" hidden="1" x14ac:dyDescent="0.4">
      <c r="A125" s="25"/>
    </row>
    <row r="126" spans="1:1" ht="14.6" hidden="1" x14ac:dyDescent="0.4">
      <c r="A126" s="25"/>
    </row>
    <row r="127" spans="1:1" ht="14.6" hidden="1" x14ac:dyDescent="0.4">
      <c r="A127" s="25"/>
    </row>
    <row r="128" spans="1:1" ht="14.6" hidden="1" x14ac:dyDescent="0.4">
      <c r="A128" s="25"/>
    </row>
    <row r="129" spans="1:1" ht="14.6" hidden="1" x14ac:dyDescent="0.4">
      <c r="A129" s="25"/>
    </row>
    <row r="130" spans="1:1" ht="14.6" hidden="1" x14ac:dyDescent="0.4">
      <c r="A130" s="25"/>
    </row>
    <row r="131" spans="1:1" ht="14.6" hidden="1" x14ac:dyDescent="0.4">
      <c r="A131" s="25"/>
    </row>
    <row r="132" spans="1:1" ht="14.6" hidden="1" x14ac:dyDescent="0.4">
      <c r="A132" s="25"/>
    </row>
    <row r="133" spans="1:1" ht="14.6" hidden="1" x14ac:dyDescent="0.4">
      <c r="A133" s="25"/>
    </row>
    <row r="134" spans="1:1" ht="14.6" hidden="1" x14ac:dyDescent="0.4">
      <c r="A134" s="25"/>
    </row>
    <row r="135" spans="1:1" ht="14.6" hidden="1" x14ac:dyDescent="0.4">
      <c r="A135" s="25"/>
    </row>
    <row r="136" spans="1:1" ht="14.6" hidden="1" x14ac:dyDescent="0.4">
      <c r="A136" s="25"/>
    </row>
    <row r="137" spans="1:1" ht="14.6" hidden="1" x14ac:dyDescent="0.4">
      <c r="A137" s="25"/>
    </row>
    <row r="138" spans="1:1" ht="14.6" hidden="1" x14ac:dyDescent="0.4">
      <c r="A138" s="25"/>
    </row>
    <row r="139" spans="1:1" ht="14.6" hidden="1" x14ac:dyDescent="0.4">
      <c r="A139" s="25"/>
    </row>
    <row r="140" spans="1:1" ht="14.6" hidden="1" x14ac:dyDescent="0.4">
      <c r="A140" s="25"/>
    </row>
    <row r="141" spans="1:1" ht="14.6" hidden="1" x14ac:dyDescent="0.4">
      <c r="A141" s="25"/>
    </row>
    <row r="142" spans="1:1" ht="14.6" hidden="1" x14ac:dyDescent="0.4">
      <c r="A142" s="25"/>
    </row>
    <row r="143" spans="1:1" ht="14.6" hidden="1" x14ac:dyDescent="0.4">
      <c r="A143" s="25"/>
    </row>
    <row r="144" spans="1:1" ht="14.6" hidden="1" x14ac:dyDescent="0.4">
      <c r="A144" s="25"/>
    </row>
    <row r="145" spans="1:1" ht="14.6" hidden="1" x14ac:dyDescent="0.4">
      <c r="A145" s="25"/>
    </row>
    <row r="146" spans="1:1" ht="14.6" hidden="1" x14ac:dyDescent="0.4">
      <c r="A146" s="25"/>
    </row>
    <row r="147" spans="1:1" ht="14.6" hidden="1" x14ac:dyDescent="0.4">
      <c r="A147" s="25"/>
    </row>
    <row r="148" spans="1:1" ht="14.6" hidden="1" x14ac:dyDescent="0.4">
      <c r="A148" s="25"/>
    </row>
    <row r="149" spans="1:1" ht="14.6" hidden="1" x14ac:dyDescent="0.4">
      <c r="A149" s="25"/>
    </row>
    <row r="150" spans="1:1" ht="14.6" hidden="1" x14ac:dyDescent="0.4">
      <c r="A150" s="25"/>
    </row>
    <row r="151" spans="1:1" ht="14.6" hidden="1" x14ac:dyDescent="0.4">
      <c r="A151" s="25"/>
    </row>
    <row r="152" spans="1:1" ht="14.6" hidden="1" x14ac:dyDescent="0.4">
      <c r="A152" s="25"/>
    </row>
    <row r="153" spans="1:1" ht="14.6" hidden="1" x14ac:dyDescent="0.4">
      <c r="A153" s="25"/>
    </row>
    <row r="154" spans="1:1" ht="14.6" hidden="1" x14ac:dyDescent="0.4">
      <c r="A154" s="25"/>
    </row>
    <row r="155" spans="1:1" ht="14.6" hidden="1" x14ac:dyDescent="0.4">
      <c r="A155" s="25"/>
    </row>
    <row r="156" spans="1:1" ht="14.6" hidden="1" x14ac:dyDescent="0.4">
      <c r="A156" s="25"/>
    </row>
    <row r="157" spans="1:1" ht="14.6" hidden="1" x14ac:dyDescent="0.4">
      <c r="A157" s="25"/>
    </row>
    <row r="158" spans="1:1" ht="14.6" hidden="1" x14ac:dyDescent="0.4">
      <c r="A158" s="25"/>
    </row>
    <row r="159" spans="1:1" ht="14.6" hidden="1" x14ac:dyDescent="0.4">
      <c r="A159" s="25"/>
    </row>
    <row r="160" spans="1:1" ht="14.6" hidden="1" x14ac:dyDescent="0.4">
      <c r="A160" s="25"/>
    </row>
    <row r="161" spans="1:1" ht="14.6" hidden="1" x14ac:dyDescent="0.4">
      <c r="A161" s="25"/>
    </row>
    <row r="162" spans="1:1" ht="14.6" hidden="1" x14ac:dyDescent="0.4">
      <c r="A162" s="25"/>
    </row>
    <row r="163" spans="1:1" ht="14.6" hidden="1" x14ac:dyDescent="0.4">
      <c r="A163" s="25"/>
    </row>
    <row r="164" spans="1:1" ht="14.6" hidden="1" x14ac:dyDescent="0.4">
      <c r="A164" s="25"/>
    </row>
    <row r="165" spans="1:1" ht="14.6" hidden="1" x14ac:dyDescent="0.4">
      <c r="A165" s="25"/>
    </row>
    <row r="166" spans="1:1" ht="14.6" hidden="1" x14ac:dyDescent="0.4">
      <c r="A166" s="25"/>
    </row>
    <row r="167" spans="1:1" ht="14.6" hidden="1" x14ac:dyDescent="0.4">
      <c r="A167" s="25"/>
    </row>
    <row r="168" spans="1:1" ht="14.6" hidden="1" x14ac:dyDescent="0.4">
      <c r="A168" s="25"/>
    </row>
    <row r="169" spans="1:1" ht="14.6" hidden="1" x14ac:dyDescent="0.4">
      <c r="A169" s="25"/>
    </row>
    <row r="170" spans="1:1" ht="14.6" hidden="1" x14ac:dyDescent="0.4">
      <c r="A170" s="25"/>
    </row>
    <row r="171" spans="1:1" ht="14.6" hidden="1" x14ac:dyDescent="0.4">
      <c r="A171" s="25"/>
    </row>
    <row r="172" spans="1:1" ht="14.6" hidden="1" x14ac:dyDescent="0.4">
      <c r="A172" s="25"/>
    </row>
    <row r="173" spans="1:1" ht="14.6" hidden="1" x14ac:dyDescent="0.4">
      <c r="A173" s="25"/>
    </row>
    <row r="174" spans="1:1" ht="14.6" hidden="1" x14ac:dyDescent="0.4">
      <c r="A174" s="25"/>
    </row>
    <row r="175" spans="1:1" ht="14.6" hidden="1" x14ac:dyDescent="0.4">
      <c r="A175" s="25"/>
    </row>
    <row r="176" spans="1:1" ht="14.6" hidden="1" x14ac:dyDescent="0.4">
      <c r="A176" s="25"/>
    </row>
    <row r="177" spans="1:1" ht="14.6" hidden="1" x14ac:dyDescent="0.4">
      <c r="A177" s="25"/>
    </row>
    <row r="178" spans="1:1" ht="14.6" hidden="1" x14ac:dyDescent="0.4">
      <c r="A178" s="25"/>
    </row>
    <row r="179" spans="1:1" ht="14.6" hidden="1" x14ac:dyDescent="0.4">
      <c r="A179" s="25"/>
    </row>
    <row r="180" spans="1:1" ht="14.6" hidden="1" x14ac:dyDescent="0.4">
      <c r="A180" s="25"/>
    </row>
    <row r="181" spans="1:1" ht="14.6" hidden="1" x14ac:dyDescent="0.4">
      <c r="A181" s="25"/>
    </row>
    <row r="182" spans="1:1" ht="14.6" hidden="1" x14ac:dyDescent="0.4">
      <c r="A182" s="25"/>
    </row>
    <row r="183" spans="1:1" ht="14.6" hidden="1" x14ac:dyDescent="0.4">
      <c r="A183" s="25"/>
    </row>
    <row r="184" spans="1:1" ht="14.6" hidden="1" x14ac:dyDescent="0.4">
      <c r="A184" s="25"/>
    </row>
    <row r="185" spans="1:1" ht="14.6" hidden="1" x14ac:dyDescent="0.4">
      <c r="A185" s="25"/>
    </row>
    <row r="186" spans="1:1" ht="14.6" hidden="1" x14ac:dyDescent="0.4">
      <c r="A186" s="25"/>
    </row>
    <row r="187" spans="1:1" ht="14.6" hidden="1" x14ac:dyDescent="0.4">
      <c r="A187" s="25"/>
    </row>
    <row r="188" spans="1:1" ht="14.6" hidden="1" x14ac:dyDescent="0.4">
      <c r="A188" s="25"/>
    </row>
    <row r="189" spans="1:1" ht="14.6" hidden="1" x14ac:dyDescent="0.4">
      <c r="A189" s="25"/>
    </row>
    <row r="190" spans="1:1" ht="14.6" hidden="1" x14ac:dyDescent="0.4">
      <c r="A190" s="25"/>
    </row>
    <row r="191" spans="1:1" ht="14.6" hidden="1" x14ac:dyDescent="0.4">
      <c r="A191" s="25"/>
    </row>
    <row r="192" spans="1:1" ht="14.6" hidden="1" x14ac:dyDescent="0.4">
      <c r="A192" s="25"/>
    </row>
    <row r="193" spans="1:1" ht="14.6" hidden="1" x14ac:dyDescent="0.4">
      <c r="A193" s="25"/>
    </row>
    <row r="194" spans="1:1" ht="14.6" hidden="1" x14ac:dyDescent="0.4">
      <c r="A194" s="25"/>
    </row>
    <row r="195" spans="1:1" ht="14.6" hidden="1" x14ac:dyDescent="0.4">
      <c r="A195" s="25"/>
    </row>
    <row r="196" spans="1:1" ht="14.6" hidden="1" x14ac:dyDescent="0.4">
      <c r="A196" s="25"/>
    </row>
    <row r="197" spans="1:1" ht="14.6" hidden="1" x14ac:dyDescent="0.4">
      <c r="A197" s="25"/>
    </row>
    <row r="198" spans="1:1" ht="14.6" hidden="1" x14ac:dyDescent="0.4">
      <c r="A198" s="25"/>
    </row>
    <row r="199" spans="1:1" ht="14.6" hidden="1" x14ac:dyDescent="0.4">
      <c r="A199" s="25"/>
    </row>
    <row r="200" spans="1:1" ht="14.6" hidden="1" x14ac:dyDescent="0.4">
      <c r="A200" s="25"/>
    </row>
    <row r="201" spans="1:1" ht="14.6" hidden="1" x14ac:dyDescent="0.4">
      <c r="A201" s="25"/>
    </row>
    <row r="202" spans="1:1" ht="15" customHeight="1" x14ac:dyDescent="0.4"/>
    <row r="203" spans="1:1" ht="15" customHeight="1" x14ac:dyDescent="0.4"/>
    <row r="204" spans="1:1" ht="15" customHeight="1" x14ac:dyDescent="0.4"/>
  </sheetData>
  <sheetProtection algorithmName="SHA-512" hashValue="ilRrbQAAPBtq/bwQxpd6Afhv+LMTx1sOpPjtOZTPvSX9HVPQgHzqXZVD4uR0lwlE9sugwRMAu4V7ybyhXtDy0g==" saltValue="dtpQ9IpemRI0kAYKWvvTDg==" spinCount="100000" sheet="1" formatCells="0" insertHyperlinks="0" selectLockedCells="1"/>
  <mergeCells count="97">
    <mergeCell ref="H106:K106"/>
    <mergeCell ref="M9:N17"/>
    <mergeCell ref="B39:C42"/>
    <mergeCell ref="B9:K9"/>
    <mergeCell ref="D10:K10"/>
    <mergeCell ref="D13:K13"/>
    <mergeCell ref="D14:K14"/>
    <mergeCell ref="D15:K15"/>
    <mergeCell ref="D11:K11"/>
    <mergeCell ref="K35:K37"/>
    <mergeCell ref="K42:K43"/>
    <mergeCell ref="D22:K22"/>
    <mergeCell ref="D23:K23"/>
    <mergeCell ref="D24:K24"/>
    <mergeCell ref="F57:K57"/>
    <mergeCell ref="F59:K59"/>
    <mergeCell ref="B59:E59"/>
    <mergeCell ref="B57:E57"/>
    <mergeCell ref="B30:K30"/>
    <mergeCell ref="B26:K27"/>
    <mergeCell ref="B28:K28"/>
    <mergeCell ref="C54:C55"/>
    <mergeCell ref="I54:K55"/>
    <mergeCell ref="F36:G36"/>
    <mergeCell ref="B47:G47"/>
    <mergeCell ref="A52:B55"/>
    <mergeCell ref="C52:C53"/>
    <mergeCell ref="I52:K53"/>
    <mergeCell ref="H47:I47"/>
    <mergeCell ref="H48:I48"/>
    <mergeCell ref="H35:I37"/>
    <mergeCell ref="B31:K33"/>
    <mergeCell ref="D16:K16"/>
    <mergeCell ref="D18:F18"/>
    <mergeCell ref="D19:K19"/>
    <mergeCell ref="D20:K20"/>
    <mergeCell ref="D21:K21"/>
    <mergeCell ref="B8:K8"/>
    <mergeCell ref="A2:K2"/>
    <mergeCell ref="I5:K5"/>
    <mergeCell ref="B6:G6"/>
    <mergeCell ref="H6:K6"/>
    <mergeCell ref="B7:K7"/>
    <mergeCell ref="C88:D88"/>
    <mergeCell ref="C89:D89"/>
    <mergeCell ref="C90:D90"/>
    <mergeCell ref="B79:K79"/>
    <mergeCell ref="C80:D80"/>
    <mergeCell ref="C81:D81"/>
    <mergeCell ref="C82:D82"/>
    <mergeCell ref="C83:D83"/>
    <mergeCell ref="C84:D84"/>
    <mergeCell ref="J1:K1"/>
    <mergeCell ref="A108:K108"/>
    <mergeCell ref="C91:D91"/>
    <mergeCell ref="C92:D92"/>
    <mergeCell ref="C93:D93"/>
    <mergeCell ref="C94:D94"/>
    <mergeCell ref="C95:D95"/>
    <mergeCell ref="B96:H96"/>
    <mergeCell ref="B98:K98"/>
    <mergeCell ref="B99:K99"/>
    <mergeCell ref="D103:E103"/>
    <mergeCell ref="D105:G106"/>
    <mergeCell ref="I105:J105"/>
    <mergeCell ref="C85:D85"/>
    <mergeCell ref="C86:D86"/>
    <mergeCell ref="C87:D87"/>
    <mergeCell ref="B44:I44"/>
    <mergeCell ref="M25:N26"/>
    <mergeCell ref="M27:N29"/>
    <mergeCell ref="M35:N35"/>
    <mergeCell ref="M30:N30"/>
    <mergeCell ref="M31:N34"/>
    <mergeCell ref="M105:S108"/>
    <mergeCell ref="M36:N49"/>
    <mergeCell ref="M50:N50"/>
    <mergeCell ref="M51:N59"/>
    <mergeCell ref="M86:N90"/>
    <mergeCell ref="M80:N84"/>
    <mergeCell ref="M62:N78"/>
    <mergeCell ref="B62:K72"/>
    <mergeCell ref="B74:K78"/>
    <mergeCell ref="M5:N5"/>
    <mergeCell ref="M1:N2"/>
    <mergeCell ref="B49:G49"/>
    <mergeCell ref="H49:I49"/>
    <mergeCell ref="B50:G50"/>
    <mergeCell ref="H50:I50"/>
    <mergeCell ref="B48:G48"/>
    <mergeCell ref="K40:K41"/>
    <mergeCell ref="K45:K46"/>
    <mergeCell ref="D39:E40"/>
    <mergeCell ref="H39:H40"/>
    <mergeCell ref="I39:I40"/>
    <mergeCell ref="F39:G40"/>
    <mergeCell ref="B45:I45"/>
  </mergeCells>
  <conditionalFormatting sqref="C52:C53">
    <cfRule type="expression" dxfId="5" priority="5">
      <formula>$M$4=1</formula>
    </cfRule>
  </conditionalFormatting>
  <conditionalFormatting sqref="K38:K49">
    <cfRule type="expression" dxfId="4" priority="1">
      <formula>$M$4=1</formula>
    </cfRule>
  </conditionalFormatting>
  <conditionalFormatting sqref="M5:N5">
    <cfRule type="expression" dxfId="3" priority="8">
      <formula>$M$4=1</formula>
    </cfRule>
  </conditionalFormatting>
  <conditionalFormatting sqref="M21:N24">
    <cfRule type="expression" dxfId="2" priority="7">
      <formula>$M$4=1</formula>
    </cfRule>
  </conditionalFormatting>
  <dataValidations count="2">
    <dataValidation type="whole" allowBlank="1" showErrorMessage="1" errorTitle="[4a] Number of eligible YP" error="Enter ONLY whole numbers - do not use any punctuation marks or other characters that are not in the range 0-9" sqref="F36:G36" xr:uid="{00000000-0002-0000-0000-000000000000}">
      <formula1>0</formula1>
      <formula2>9999</formula2>
    </dataValidation>
    <dataValidation type="custom" errorStyle="warning" allowBlank="1" showInputMessage="1" showErrorMessage="1" prompt="Your value here, when added to your value for MALES should =100%" sqref="I41" xr:uid="{00000000-0002-0000-0000-000001000000}">
      <formula1>1-H41</formula1>
    </dataValidation>
  </dataValidations>
  <hyperlinks>
    <hyperlink ref="H35:I37" location="'Advice Sheet'!A14" display="- see Advice Sheet paragraphs 1(j) and 1(j), etc" xr:uid="{00000000-0004-0000-0000-000000000000}"/>
    <hyperlink ref="H106:K106" location="'Application Form'!D10" display="GO BACK UP TO THE TOP OF THIS SHEET" xr:uid="{00000000-0004-0000-0000-000001000000}"/>
    <hyperlink ref="N3" location="'Application Form'!M22" display="to Extract #2" xr:uid="{00000000-0004-0000-0000-000002000000}"/>
    <hyperlink ref="N20" location="'Pro Forma'!C285" display="to Extract #5" xr:uid="{00000000-0004-0000-0000-000003000000}"/>
    <hyperlink ref="A1" location="'Application Form'!M4" display="@" xr:uid="{00000000-0004-0000-0000-000004000000}"/>
  </hyperlinks>
  <pageMargins left="0.33" right="0.15748031496063" top="0.15748031496063" bottom="0.24" header="0.15748031496063" footer="0.15748031496063"/>
  <pageSetup paperSize="9" scale="89" fitToHeight="2" orientation="portrait" horizontalDpi="4294967294" r:id="rId1"/>
  <headerFooter>
    <oddFooter>&amp;L&amp;8&amp;Z&amp;F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21771</xdr:colOff>
                    <xdr:row>100</xdr:row>
                    <xdr:rowOff>27214</xdr:rowOff>
                  </from>
                  <to>
                    <xdr:col>3</xdr:col>
                    <xdr:colOff>239486</xdr:colOff>
                    <xdr:row>100</xdr:row>
                    <xdr:rowOff>179614</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sheetPr>
  <dimension ref="A1:R291"/>
  <sheetViews>
    <sheetView showGridLines="0" zoomScaleNormal="100" workbookViewId="0">
      <selection activeCell="D10" sqref="D10:K10"/>
    </sheetView>
  </sheetViews>
  <sheetFormatPr defaultColWidth="0" defaultRowHeight="15" customHeight="1" zeroHeight="1" x14ac:dyDescent="0.4"/>
  <cols>
    <col min="1" max="1" width="4.3828125" style="1" customWidth="1"/>
    <col min="2" max="2" width="5.15234375" style="3" customWidth="1"/>
    <col min="3" max="3" width="35" style="3" customWidth="1"/>
    <col min="4" max="5" width="7.3828125" style="3" customWidth="1"/>
    <col min="6" max="6" width="8.3828125" style="3" customWidth="1"/>
    <col min="7" max="8" width="7.3828125" style="3" customWidth="1"/>
    <col min="9" max="9" width="10.15234375" style="3" customWidth="1"/>
    <col min="10" max="11" width="7.3828125" style="3" customWidth="1"/>
    <col min="12" max="12" width="0.53515625" style="3" customWidth="1"/>
    <col min="13" max="14" width="9.15234375" style="3" customWidth="1"/>
    <col min="15" max="18" width="0" style="3" hidden="1" customWidth="1"/>
    <col min="19" max="16384" width="9.15234375" style="3" hidden="1"/>
  </cols>
  <sheetData>
    <row r="1" spans="1:14" ht="27.75" customHeight="1" x14ac:dyDescent="0.4">
      <c r="B1" s="2"/>
      <c r="C1" s="2"/>
      <c r="D1" s="2"/>
      <c r="E1" s="2"/>
      <c r="F1" s="2"/>
      <c r="G1" s="2"/>
      <c r="H1" s="2"/>
      <c r="I1" s="325" t="s">
        <v>213</v>
      </c>
      <c r="J1" s="325"/>
      <c r="K1" s="325"/>
      <c r="L1" s="4"/>
      <c r="M1" s="113" t="str">
        <f>'Application Form'!K3&amp;" "&amp;'Application Form'!M3</f>
        <v>VOL (2026) [build 6.4]</v>
      </c>
      <c r="N1" s="53"/>
    </row>
    <row r="2" spans="1:14" ht="18.75" customHeight="1" x14ac:dyDescent="0.5">
      <c r="A2" s="256" t="s">
        <v>1</v>
      </c>
      <c r="B2" s="256"/>
      <c r="C2" s="256"/>
      <c r="D2" s="256"/>
      <c r="E2" s="256"/>
      <c r="F2" s="256"/>
      <c r="G2" s="256"/>
      <c r="H2" s="256"/>
      <c r="I2" s="256"/>
      <c r="J2" s="256"/>
      <c r="K2" s="256"/>
      <c r="L2" s="4"/>
      <c r="M2" s="5"/>
      <c r="N2" s="53"/>
    </row>
    <row r="3" spans="1:14" ht="14.6" x14ac:dyDescent="0.4">
      <c r="B3" s="2"/>
      <c r="C3" s="2"/>
      <c r="D3" s="2"/>
      <c r="E3" s="2" t="s">
        <v>2</v>
      </c>
      <c r="F3" s="2"/>
      <c r="G3" s="2"/>
      <c r="H3" s="2"/>
      <c r="I3" s="2"/>
      <c r="J3" s="2"/>
      <c r="K3" s="6" t="s">
        <v>144</v>
      </c>
      <c r="L3" s="4"/>
      <c r="M3" s="5"/>
      <c r="N3" s="53"/>
    </row>
    <row r="4" spans="1:14" ht="30" x14ac:dyDescent="0.4">
      <c r="A4" s="9" t="s">
        <v>145</v>
      </c>
      <c r="G4" s="8"/>
      <c r="H4" s="258" t="s">
        <v>230</v>
      </c>
      <c r="I4" s="326"/>
      <c r="J4" s="326"/>
      <c r="K4" s="326"/>
      <c r="L4" s="4"/>
      <c r="M4" s="5"/>
      <c r="N4" s="53"/>
    </row>
    <row r="5" spans="1:14" ht="30" x14ac:dyDescent="0.4">
      <c r="A5" s="9" t="s">
        <v>146</v>
      </c>
      <c r="G5" s="8"/>
      <c r="H5" s="321" t="s">
        <v>231</v>
      </c>
      <c r="I5" s="322"/>
      <c r="J5" s="322"/>
      <c r="K5" s="322"/>
      <c r="L5" s="4"/>
      <c r="M5" s="5"/>
      <c r="N5" s="53"/>
    </row>
    <row r="6" spans="1:14" ht="15" customHeight="1" x14ac:dyDescent="0.4">
      <c r="A6" s="10" t="s">
        <v>6</v>
      </c>
      <c r="B6" s="327" t="s">
        <v>148</v>
      </c>
      <c r="C6" s="327"/>
      <c r="D6" s="327"/>
      <c r="E6" s="327"/>
      <c r="F6" s="327"/>
      <c r="G6" s="327"/>
      <c r="H6" s="79"/>
      <c r="I6" s="80"/>
      <c r="J6" s="80"/>
      <c r="K6" s="80" t="s">
        <v>149</v>
      </c>
      <c r="L6" s="4"/>
      <c r="M6" s="5"/>
      <c r="N6" s="53"/>
    </row>
    <row r="7" spans="1:14" ht="40.5" customHeight="1" x14ac:dyDescent="0.4">
      <c r="A7" s="10"/>
      <c r="B7" s="327"/>
      <c r="C7" s="327"/>
      <c r="D7" s="327"/>
      <c r="E7" s="327"/>
      <c r="F7" s="327"/>
      <c r="G7" s="327"/>
      <c r="H7" s="79"/>
      <c r="I7" s="79"/>
      <c r="J7" s="79"/>
      <c r="K7" s="79"/>
      <c r="L7" s="4"/>
      <c r="M7" s="5"/>
      <c r="N7" s="53"/>
    </row>
    <row r="8" spans="1:14" ht="43.5" customHeight="1" x14ac:dyDescent="0.4">
      <c r="A8" s="10" t="s">
        <v>6</v>
      </c>
      <c r="B8" s="336" t="s">
        <v>189</v>
      </c>
      <c r="C8" s="336"/>
      <c r="D8" s="336"/>
      <c r="E8" s="336"/>
      <c r="F8" s="336"/>
      <c r="G8" s="336"/>
      <c r="H8" s="336"/>
      <c r="I8" s="336"/>
      <c r="J8" s="336"/>
      <c r="K8" s="336"/>
      <c r="L8" s="4"/>
      <c r="M8" s="5"/>
      <c r="N8" s="53"/>
    </row>
    <row r="9" spans="1:14" ht="42" customHeight="1" x14ac:dyDescent="0.4">
      <c r="A9" s="327" t="s">
        <v>147</v>
      </c>
      <c r="B9" s="327"/>
      <c r="C9" s="327"/>
      <c r="D9" s="327"/>
      <c r="E9" s="327"/>
      <c r="F9" s="327"/>
      <c r="G9" s="327"/>
      <c r="H9" s="327"/>
      <c r="I9" s="327"/>
      <c r="J9" s="327"/>
      <c r="K9" s="327"/>
      <c r="L9" s="4"/>
      <c r="M9" s="306" t="s">
        <v>9</v>
      </c>
      <c r="N9" s="306"/>
    </row>
    <row r="10" spans="1:14" ht="14.6" x14ac:dyDescent="0.4">
      <c r="A10" s="11" t="s">
        <v>10</v>
      </c>
      <c r="B10" s="12" t="s">
        <v>11</v>
      </c>
      <c r="C10" s="13"/>
      <c r="D10" s="265">
        <f>'Application Form'!D10:K10</f>
        <v>0</v>
      </c>
      <c r="E10" s="266"/>
      <c r="F10" s="266"/>
      <c r="G10" s="266"/>
      <c r="H10" s="266"/>
      <c r="I10" s="266"/>
      <c r="J10" s="266"/>
      <c r="K10" s="267"/>
      <c r="L10" s="4"/>
      <c r="M10" s="306"/>
      <c r="N10" s="306"/>
    </row>
    <row r="11" spans="1:14" ht="14.6" x14ac:dyDescent="0.4">
      <c r="A11" s="11"/>
      <c r="B11" s="14"/>
      <c r="C11" s="15"/>
      <c r="D11" s="268">
        <f>'Application Form'!D11:K11</f>
        <v>0</v>
      </c>
      <c r="E11" s="269"/>
      <c r="F11" s="269"/>
      <c r="G11" s="269"/>
      <c r="H11" s="269"/>
      <c r="I11" s="269"/>
      <c r="J11" s="269"/>
      <c r="K11" s="270"/>
      <c r="L11" s="4"/>
      <c r="M11" s="306"/>
      <c r="N11" s="306"/>
    </row>
    <row r="12" spans="1:14" ht="5.25" customHeight="1" x14ac:dyDescent="0.4">
      <c r="A12" s="11"/>
      <c r="B12" s="14"/>
      <c r="C12" s="15"/>
      <c r="D12" s="16"/>
      <c r="E12" s="16"/>
      <c r="F12" s="16"/>
      <c r="G12" s="16"/>
      <c r="H12" s="16"/>
      <c r="I12" s="16"/>
      <c r="J12" s="16"/>
      <c r="K12" s="17"/>
      <c r="L12" s="4"/>
      <c r="M12" s="306"/>
      <c r="N12" s="306"/>
    </row>
    <row r="13" spans="1:14" ht="14.6" x14ac:dyDescent="0.4">
      <c r="A13" s="11"/>
      <c r="B13" s="18"/>
      <c r="C13" s="19" t="s">
        <v>12</v>
      </c>
      <c r="D13" s="265"/>
      <c r="E13" s="266"/>
      <c r="F13" s="266"/>
      <c r="G13" s="266"/>
      <c r="H13" s="266"/>
      <c r="I13" s="266"/>
      <c r="J13" s="266"/>
      <c r="K13" s="267"/>
      <c r="L13" s="4"/>
      <c r="M13" s="306"/>
      <c r="N13" s="306"/>
    </row>
    <row r="14" spans="1:14" ht="14.6" x14ac:dyDescent="0.4">
      <c r="A14" s="11"/>
      <c r="B14" s="18"/>
      <c r="C14" s="19"/>
      <c r="D14" s="268"/>
      <c r="E14" s="269"/>
      <c r="F14" s="269"/>
      <c r="G14" s="269"/>
      <c r="H14" s="269"/>
      <c r="I14" s="269"/>
      <c r="J14" s="269"/>
      <c r="K14" s="270"/>
      <c r="L14" s="4"/>
      <c r="M14" s="306"/>
      <c r="N14" s="306"/>
    </row>
    <row r="15" spans="1:14" ht="14.6" x14ac:dyDescent="0.4">
      <c r="A15" s="11"/>
      <c r="B15" s="18"/>
      <c r="C15" s="19" t="s">
        <v>13</v>
      </c>
      <c r="D15" s="314"/>
      <c r="E15" s="315"/>
      <c r="F15" s="315"/>
      <c r="G15" s="315"/>
      <c r="H15" s="315"/>
      <c r="I15" s="315"/>
      <c r="J15" s="315"/>
      <c r="K15" s="316"/>
      <c r="L15" s="4"/>
      <c r="M15" s="306"/>
      <c r="N15" s="306"/>
    </row>
    <row r="16" spans="1:14" ht="14.6" x14ac:dyDescent="0.4">
      <c r="A16" s="11"/>
      <c r="B16" s="18"/>
      <c r="C16" s="19" t="s">
        <v>14</v>
      </c>
      <c r="D16" s="259"/>
      <c r="E16" s="260"/>
      <c r="F16" s="260"/>
      <c r="G16" s="260"/>
      <c r="H16" s="260"/>
      <c r="I16" s="260"/>
      <c r="J16" s="260"/>
      <c r="K16" s="261"/>
      <c r="L16" s="4"/>
      <c r="M16" s="306"/>
      <c r="N16" s="306"/>
    </row>
    <row r="17" spans="1:14" ht="15.9" x14ac:dyDescent="0.45">
      <c r="A17" s="11"/>
      <c r="B17" s="18"/>
      <c r="C17" s="19" t="s">
        <v>179</v>
      </c>
      <c r="D17" s="259"/>
      <c r="E17" s="260"/>
      <c r="F17" s="260"/>
      <c r="G17" s="260"/>
      <c r="H17" s="260"/>
      <c r="I17" s="260"/>
      <c r="J17" s="260"/>
      <c r="K17" s="261"/>
      <c r="L17" s="4"/>
      <c r="M17" s="5"/>
      <c r="N17" s="5"/>
    </row>
    <row r="18" spans="1:14" ht="14.6" x14ac:dyDescent="0.4">
      <c r="A18" s="11"/>
      <c r="B18" s="18"/>
      <c r="C18" s="19" t="s">
        <v>176</v>
      </c>
      <c r="D18" s="259"/>
      <c r="E18" s="261"/>
      <c r="F18" s="84"/>
      <c r="G18" s="85"/>
      <c r="H18" s="85"/>
      <c r="I18" s="85"/>
      <c r="J18" s="85"/>
      <c r="K18" s="85"/>
      <c r="L18" s="4"/>
      <c r="M18" s="5"/>
      <c r="N18" s="5"/>
    </row>
    <row r="19" spans="1:14" ht="14.6" x14ac:dyDescent="0.4">
      <c r="A19" s="11"/>
      <c r="B19" s="20"/>
      <c r="C19" s="21" t="s">
        <v>177</v>
      </c>
      <c r="D19" s="259"/>
      <c r="E19" s="261"/>
      <c r="F19" s="86" t="s">
        <v>178</v>
      </c>
      <c r="G19" s="87"/>
      <c r="H19" s="87"/>
      <c r="I19" s="87"/>
      <c r="J19" s="87"/>
      <c r="K19" s="87"/>
      <c r="L19" s="4"/>
      <c r="M19" s="5"/>
      <c r="N19" s="5"/>
    </row>
    <row r="20" spans="1:14" ht="6.75" customHeight="1" x14ac:dyDescent="0.4">
      <c r="A20" s="11"/>
      <c r="B20" s="22"/>
      <c r="L20" s="4"/>
      <c r="M20" s="5"/>
      <c r="N20" s="5"/>
    </row>
    <row r="21" spans="1:14" ht="14.6" x14ac:dyDescent="0.4">
      <c r="A21" s="11" t="s">
        <v>15</v>
      </c>
      <c r="B21" s="12" t="s">
        <v>16</v>
      </c>
      <c r="C21" s="23"/>
      <c r="D21" s="13"/>
      <c r="E21" s="13"/>
      <c r="F21" s="13"/>
      <c r="G21" s="13"/>
      <c r="H21" s="13"/>
      <c r="I21" s="13"/>
      <c r="J21" s="13"/>
      <c r="K21" s="24"/>
      <c r="L21" s="4"/>
      <c r="M21" s="60"/>
      <c r="N21" s="5"/>
    </row>
    <row r="22" spans="1:14" ht="14.6" x14ac:dyDescent="0.4">
      <c r="A22" s="25"/>
      <c r="B22" s="18"/>
      <c r="C22" s="19" t="s">
        <v>17</v>
      </c>
      <c r="D22" s="262"/>
      <c r="E22" s="263"/>
      <c r="F22" s="264"/>
      <c r="G22" s="16"/>
      <c r="H22" s="16"/>
      <c r="I22" s="16"/>
      <c r="J22" s="16"/>
      <c r="K22" s="17"/>
      <c r="L22" s="4"/>
      <c r="M22" s="5"/>
      <c r="N22" s="5"/>
    </row>
    <row r="23" spans="1:14" ht="14.6" x14ac:dyDescent="0.4">
      <c r="A23" s="25"/>
      <c r="B23" s="18"/>
      <c r="C23" s="19" t="s">
        <v>75</v>
      </c>
      <c r="D23" s="262"/>
      <c r="E23" s="263"/>
      <c r="F23" s="263"/>
      <c r="G23" s="263"/>
      <c r="H23" s="263"/>
      <c r="I23" s="263"/>
      <c r="J23" s="263"/>
      <c r="K23" s="264"/>
      <c r="L23" s="4"/>
      <c r="M23" s="5"/>
      <c r="N23" s="5"/>
    </row>
    <row r="24" spans="1:14" ht="14.6" x14ac:dyDescent="0.4">
      <c r="A24" s="25"/>
      <c r="B24" s="18"/>
      <c r="C24" s="19" t="s">
        <v>12</v>
      </c>
      <c r="D24" s="265"/>
      <c r="E24" s="266"/>
      <c r="F24" s="266"/>
      <c r="G24" s="266"/>
      <c r="H24" s="266"/>
      <c r="I24" s="266"/>
      <c r="J24" s="266"/>
      <c r="K24" s="267"/>
      <c r="L24" s="4"/>
      <c r="M24" s="5"/>
      <c r="N24" s="5"/>
    </row>
    <row r="25" spans="1:14" ht="14.6" x14ac:dyDescent="0.4">
      <c r="A25" s="25"/>
      <c r="B25" s="18"/>
      <c r="C25" s="19"/>
      <c r="D25" s="268"/>
      <c r="E25" s="269"/>
      <c r="F25" s="269"/>
      <c r="G25" s="269"/>
      <c r="H25" s="269"/>
      <c r="I25" s="269"/>
      <c r="J25" s="269"/>
      <c r="K25" s="270"/>
      <c r="L25" s="4"/>
      <c r="M25" s="5"/>
      <c r="N25" s="5"/>
    </row>
    <row r="26" spans="1:14" ht="14.6" x14ac:dyDescent="0.4">
      <c r="A26" s="25"/>
      <c r="B26" s="18"/>
      <c r="C26" s="19" t="s">
        <v>13</v>
      </c>
      <c r="D26" s="314"/>
      <c r="E26" s="315"/>
      <c r="F26" s="315"/>
      <c r="G26" s="315"/>
      <c r="H26" s="315"/>
      <c r="I26" s="315"/>
      <c r="J26" s="315"/>
      <c r="K26" s="316"/>
      <c r="L26" s="4"/>
      <c r="M26" s="5"/>
      <c r="N26" s="5"/>
    </row>
    <row r="27" spans="1:14" ht="14.6" x14ac:dyDescent="0.4">
      <c r="A27" s="25"/>
      <c r="B27" s="18"/>
      <c r="C27" s="19" t="s">
        <v>14</v>
      </c>
      <c r="D27" s="259"/>
      <c r="E27" s="260"/>
      <c r="F27" s="260"/>
      <c r="G27" s="260"/>
      <c r="H27" s="260"/>
      <c r="I27" s="260"/>
      <c r="J27" s="260"/>
      <c r="K27" s="261"/>
      <c r="L27" s="4"/>
      <c r="M27" s="5"/>
      <c r="N27" s="5"/>
    </row>
    <row r="28" spans="1:14" ht="14.6" x14ac:dyDescent="0.4">
      <c r="A28" s="25"/>
      <c r="B28" s="20"/>
      <c r="C28" s="21" t="s">
        <v>18</v>
      </c>
      <c r="D28" s="314"/>
      <c r="E28" s="315"/>
      <c r="F28" s="315"/>
      <c r="G28" s="315"/>
      <c r="H28" s="315"/>
      <c r="I28" s="315"/>
      <c r="J28" s="315"/>
      <c r="K28" s="316"/>
      <c r="L28" s="4"/>
      <c r="M28" s="5"/>
      <c r="N28" s="5"/>
    </row>
    <row r="29" spans="1:14" ht="21.75" customHeight="1" x14ac:dyDescent="0.4">
      <c r="A29" s="26" t="s">
        <v>218</v>
      </c>
      <c r="L29" s="4"/>
      <c r="M29" s="5"/>
      <c r="N29" s="5"/>
    </row>
    <row r="30" spans="1:14" ht="3.75" customHeight="1" x14ac:dyDescent="0.4">
      <c r="A30" s="11"/>
      <c r="B30" s="25"/>
      <c r="C30" s="25"/>
      <c r="D30" s="25"/>
      <c r="E30" s="25"/>
      <c r="F30" s="25"/>
      <c r="G30" s="25"/>
      <c r="H30" s="25"/>
      <c r="I30" s="25"/>
      <c r="J30" s="25"/>
      <c r="K30" s="25"/>
      <c r="L30" s="27"/>
      <c r="M30" s="5"/>
      <c r="N30" s="5"/>
    </row>
    <row r="31" spans="1:14" ht="6" customHeight="1" x14ac:dyDescent="0.4">
      <c r="A31" s="26"/>
      <c r="B31" s="29"/>
      <c r="C31" s="13"/>
      <c r="D31" s="13"/>
      <c r="E31" s="66"/>
      <c r="F31" s="66"/>
      <c r="G31" s="66"/>
      <c r="H31" s="13"/>
      <c r="I31" s="13"/>
      <c r="J31" s="66"/>
      <c r="K31" s="67"/>
      <c r="L31" s="4"/>
      <c r="M31" s="5"/>
      <c r="N31" s="5"/>
    </row>
    <row r="32" spans="1:14" ht="15" customHeight="1" x14ac:dyDescent="0.4">
      <c r="A32" s="11" t="s">
        <v>20</v>
      </c>
      <c r="B32" s="70" t="s">
        <v>194</v>
      </c>
      <c r="C32" s="77"/>
      <c r="D32" s="126" t="s">
        <v>206</v>
      </c>
      <c r="G32" s="64"/>
      <c r="H32" s="64"/>
      <c r="I32" s="64"/>
      <c r="J32" s="64"/>
      <c r="K32" s="65"/>
      <c r="L32" s="4"/>
      <c r="M32" s="5"/>
      <c r="N32" s="5"/>
    </row>
    <row r="33" spans="1:14" ht="15" customHeight="1" x14ac:dyDescent="0.4">
      <c r="A33" s="11"/>
      <c r="B33" s="70"/>
      <c r="C33" s="3" t="s">
        <v>195</v>
      </c>
      <c r="D33" s="125"/>
      <c r="E33" s="122" t="str">
        <f>IF(C34=TRUE,"YES","")</f>
        <v/>
      </c>
      <c r="F33" s="110"/>
      <c r="G33" s="110"/>
      <c r="H33" s="64"/>
      <c r="I33" s="64"/>
      <c r="J33" s="64"/>
      <c r="K33" s="65"/>
      <c r="L33" s="4"/>
      <c r="M33" s="5"/>
      <c r="N33" s="5"/>
    </row>
    <row r="34" spans="1:14" ht="3.75" customHeight="1" x14ac:dyDescent="0.4">
      <c r="A34" s="11"/>
      <c r="B34" s="70"/>
      <c r="C34" s="127" t="b">
        <v>0</v>
      </c>
      <c r="D34" s="77"/>
      <c r="E34" s="112"/>
      <c r="F34" s="64"/>
      <c r="G34" s="64"/>
      <c r="H34" s="64"/>
      <c r="I34" s="64"/>
      <c r="J34" s="64"/>
      <c r="K34" s="65"/>
      <c r="L34" s="4"/>
      <c r="M34" s="5"/>
      <c r="N34" s="5"/>
    </row>
    <row r="35" spans="1:14" ht="15" customHeight="1" x14ac:dyDescent="0.4">
      <c r="A35" s="11"/>
      <c r="B35" s="70"/>
      <c r="C35" s="3" t="s">
        <v>204</v>
      </c>
      <c r="D35" s="125"/>
      <c r="E35" s="122" t="str">
        <f>IF(C36=TRUE,"YES","")</f>
        <v/>
      </c>
      <c r="F35" s="110" t="s">
        <v>198</v>
      </c>
      <c r="H35" s="64"/>
      <c r="I35" s="64"/>
      <c r="J35" s="64"/>
      <c r="K35" s="65"/>
      <c r="L35" s="4"/>
      <c r="M35" s="5"/>
      <c r="N35" s="5"/>
    </row>
    <row r="36" spans="1:14" ht="3.75" customHeight="1" x14ac:dyDescent="0.4">
      <c r="A36" s="11"/>
      <c r="B36" s="70"/>
      <c r="C36" s="127" t="b">
        <v>0</v>
      </c>
      <c r="D36" s="77"/>
      <c r="E36" s="112"/>
      <c r="F36" s="64"/>
      <c r="G36" s="64"/>
      <c r="H36" s="64"/>
      <c r="I36" s="64"/>
      <c r="J36" s="64"/>
      <c r="K36" s="65"/>
      <c r="L36" s="4"/>
      <c r="M36" s="5"/>
      <c r="N36" s="5"/>
    </row>
    <row r="37" spans="1:14" ht="15" customHeight="1" x14ac:dyDescent="0.4">
      <c r="A37" s="11"/>
      <c r="B37" s="70"/>
      <c r="C37" s="3" t="s">
        <v>205</v>
      </c>
      <c r="D37" s="125"/>
      <c r="E37" s="122" t="str">
        <f>IF(C38=TRUE,"YES","")</f>
        <v/>
      </c>
      <c r="F37" s="81"/>
      <c r="G37" s="69" t="s">
        <v>197</v>
      </c>
      <c r="H37" s="358"/>
      <c r="I37" s="359"/>
      <c r="J37" s="360"/>
      <c r="K37" s="65"/>
      <c r="L37" s="4"/>
      <c r="M37" s="5"/>
      <c r="N37" s="5"/>
    </row>
    <row r="38" spans="1:14" ht="7.5" customHeight="1" x14ac:dyDescent="0.4">
      <c r="A38" s="11"/>
      <c r="B38" s="70"/>
      <c r="C38" s="128" t="b">
        <v>0</v>
      </c>
      <c r="D38" s="77"/>
      <c r="E38" s="64"/>
      <c r="F38" s="77"/>
      <c r="G38" s="64"/>
      <c r="H38" s="64"/>
      <c r="I38" s="64"/>
      <c r="J38" s="64"/>
      <c r="K38" s="65"/>
      <c r="L38" s="4"/>
      <c r="M38" s="5"/>
      <c r="N38" s="5"/>
    </row>
    <row r="39" spans="1:14" ht="30" customHeight="1" x14ac:dyDescent="0.4">
      <c r="A39" s="11"/>
      <c r="B39" s="355" t="s">
        <v>196</v>
      </c>
      <c r="C39" s="356"/>
      <c r="D39" s="356"/>
      <c r="E39" s="356"/>
      <c r="F39" s="356"/>
      <c r="G39" s="356"/>
      <c r="H39" s="356"/>
      <c r="I39" s="356"/>
      <c r="J39" s="356"/>
      <c r="K39" s="357"/>
      <c r="L39" s="4"/>
      <c r="M39" s="5"/>
      <c r="N39" s="5"/>
    </row>
    <row r="40" spans="1:14" ht="82.5" customHeight="1" x14ac:dyDescent="0.4">
      <c r="A40" s="11"/>
      <c r="B40" s="337"/>
      <c r="C40" s="338"/>
      <c r="D40" s="338"/>
      <c r="E40" s="338"/>
      <c r="F40" s="338"/>
      <c r="G40" s="338"/>
      <c r="H40" s="338"/>
      <c r="I40" s="338"/>
      <c r="J40" s="338"/>
      <c r="K40" s="339"/>
      <c r="L40" s="4"/>
      <c r="M40" s="235"/>
      <c r="N40" s="235"/>
    </row>
    <row r="41" spans="1:14" ht="6.75" customHeight="1" x14ac:dyDescent="0.4">
      <c r="A41" s="11"/>
      <c r="B41" s="25"/>
      <c r="C41" s="25"/>
      <c r="D41" s="25"/>
      <c r="E41" s="25"/>
      <c r="F41" s="25"/>
      <c r="G41" s="25"/>
      <c r="H41" s="25"/>
      <c r="I41" s="25"/>
      <c r="J41" s="25"/>
      <c r="K41" s="25"/>
      <c r="L41" s="27"/>
      <c r="M41" s="235"/>
      <c r="N41" s="235"/>
    </row>
    <row r="42" spans="1:14" ht="6" customHeight="1" x14ac:dyDescent="0.4">
      <c r="A42" s="328" t="s">
        <v>21</v>
      </c>
      <c r="B42" s="333" t="s">
        <v>150</v>
      </c>
      <c r="C42" s="334"/>
      <c r="D42" s="334"/>
      <c r="E42" s="66"/>
      <c r="F42" s="66"/>
      <c r="G42" s="66"/>
      <c r="H42" s="72"/>
      <c r="I42" s="72"/>
      <c r="J42" s="66"/>
      <c r="K42" s="67"/>
      <c r="L42" s="4"/>
      <c r="M42" s="235"/>
      <c r="N42" s="235"/>
    </row>
    <row r="43" spans="1:14" ht="28.5" customHeight="1" x14ac:dyDescent="0.4">
      <c r="A43" s="328"/>
      <c r="B43" s="342"/>
      <c r="C43" s="343"/>
      <c r="D43" s="343"/>
      <c r="E43" s="68"/>
      <c r="F43" s="68"/>
      <c r="G43" s="73" t="s">
        <v>151</v>
      </c>
      <c r="H43" s="340"/>
      <c r="I43" s="341"/>
      <c r="J43" s="68"/>
      <c r="K43" s="71"/>
      <c r="L43" s="4"/>
      <c r="M43" s="235"/>
      <c r="N43" s="235"/>
    </row>
    <row r="44" spans="1:14" ht="6" customHeight="1" x14ac:dyDescent="0.4">
      <c r="A44" s="11"/>
      <c r="B44" s="74"/>
      <c r="C44" s="75"/>
      <c r="D44" s="75"/>
      <c r="E44" s="75"/>
      <c r="F44" s="75"/>
      <c r="G44" s="75"/>
      <c r="H44" s="75"/>
      <c r="I44" s="75"/>
      <c r="J44" s="75"/>
      <c r="K44" s="76"/>
      <c r="L44" s="4"/>
      <c r="M44" s="5"/>
      <c r="N44" s="5"/>
    </row>
    <row r="45" spans="1:14" ht="6.75" customHeight="1" x14ac:dyDescent="0.4">
      <c r="A45" s="11"/>
      <c r="B45" s="25"/>
      <c r="C45" s="25"/>
      <c r="D45" s="25"/>
      <c r="E45" s="25"/>
      <c r="F45" s="25"/>
      <c r="G45" s="25"/>
      <c r="H45" s="25"/>
      <c r="I45" s="25"/>
      <c r="J45" s="25"/>
      <c r="K45" s="25"/>
      <c r="L45" s="27"/>
      <c r="M45" s="5"/>
      <c r="N45" s="5"/>
    </row>
    <row r="46" spans="1:14" ht="14.6" x14ac:dyDescent="0.4">
      <c r="A46" s="82" t="s">
        <v>27</v>
      </c>
      <c r="B46" s="29" t="s">
        <v>152</v>
      </c>
      <c r="C46" s="13"/>
      <c r="D46" s="13"/>
      <c r="E46" s="13"/>
      <c r="F46" s="13"/>
      <c r="G46" s="13"/>
      <c r="H46" s="13"/>
      <c r="I46" s="13"/>
      <c r="J46" s="13"/>
      <c r="K46" s="24"/>
      <c r="L46" s="4"/>
      <c r="M46" s="5"/>
      <c r="N46" s="5"/>
    </row>
    <row r="47" spans="1:14" ht="15" customHeight="1" x14ac:dyDescent="0.4">
      <c r="A47" s="11"/>
      <c r="B47" s="202"/>
      <c r="C47" s="203"/>
      <c r="D47" s="203"/>
      <c r="E47" s="203"/>
      <c r="F47" s="203"/>
      <c r="G47" s="203"/>
      <c r="H47" s="203"/>
      <c r="I47" s="203"/>
      <c r="J47" s="203"/>
      <c r="K47" s="204"/>
      <c r="L47" s="4"/>
      <c r="M47" s="235"/>
      <c r="N47" s="235"/>
    </row>
    <row r="48" spans="1:14" ht="14.6" x14ac:dyDescent="0.4">
      <c r="A48" s="11"/>
      <c r="B48" s="202"/>
      <c r="C48" s="203"/>
      <c r="D48" s="203"/>
      <c r="E48" s="203"/>
      <c r="F48" s="203"/>
      <c r="G48" s="203"/>
      <c r="H48" s="203"/>
      <c r="I48" s="203"/>
      <c r="J48" s="203"/>
      <c r="K48" s="204"/>
      <c r="L48" s="4"/>
      <c r="M48" s="235"/>
      <c r="N48" s="235"/>
    </row>
    <row r="49" spans="1:14" ht="14.6" x14ac:dyDescent="0.4">
      <c r="A49" s="11"/>
      <c r="B49" s="202"/>
      <c r="C49" s="203"/>
      <c r="D49" s="203"/>
      <c r="E49" s="203"/>
      <c r="F49" s="203"/>
      <c r="G49" s="203"/>
      <c r="H49" s="203"/>
      <c r="I49" s="203"/>
      <c r="J49" s="203"/>
      <c r="K49" s="204"/>
      <c r="L49" s="4"/>
      <c r="M49" s="56"/>
      <c r="N49" s="56"/>
    </row>
    <row r="50" spans="1:14" ht="14.6" x14ac:dyDescent="0.4">
      <c r="A50" s="11"/>
      <c r="B50" s="202"/>
      <c r="C50" s="203"/>
      <c r="D50" s="203"/>
      <c r="E50" s="203"/>
      <c r="F50" s="203"/>
      <c r="G50" s="203"/>
      <c r="H50" s="203"/>
      <c r="I50" s="203"/>
      <c r="J50" s="203"/>
      <c r="K50" s="204"/>
      <c r="L50" s="4"/>
      <c r="M50" s="5"/>
      <c r="N50" s="5"/>
    </row>
    <row r="51" spans="1:14" ht="14.6" x14ac:dyDescent="0.4">
      <c r="A51" s="11"/>
      <c r="B51" s="205"/>
      <c r="C51" s="206"/>
      <c r="D51" s="206"/>
      <c r="E51" s="206"/>
      <c r="F51" s="206"/>
      <c r="G51" s="206"/>
      <c r="H51" s="206"/>
      <c r="I51" s="206"/>
      <c r="J51" s="206"/>
      <c r="K51" s="207"/>
      <c r="L51" s="4"/>
      <c r="M51" s="5"/>
      <c r="N51" s="5"/>
    </row>
    <row r="52" spans="1:14" ht="6.75" customHeight="1" x14ac:dyDescent="0.4">
      <c r="A52" s="11"/>
      <c r="B52" s="25"/>
      <c r="C52" s="25"/>
      <c r="D52" s="25"/>
      <c r="E52" s="25"/>
      <c r="F52" s="25"/>
      <c r="G52" s="25"/>
      <c r="H52" s="25"/>
      <c r="I52" s="25"/>
      <c r="J52" s="25"/>
      <c r="K52" s="25"/>
      <c r="L52" s="27"/>
      <c r="M52" s="5"/>
      <c r="N52" s="5"/>
    </row>
    <row r="53" spans="1:14" ht="12" customHeight="1" x14ac:dyDescent="0.4">
      <c r="A53" s="288" t="s">
        <v>24</v>
      </c>
      <c r="B53" s="289"/>
      <c r="C53" s="294" t="str">
        <f ca="1">'Application Form'!C52</f>
        <v>#1 RECEIVED 15-May-2026</v>
      </c>
      <c r="D53" s="34" t="s">
        <v>33</v>
      </c>
      <c r="E53" s="35"/>
      <c r="F53" s="35"/>
      <c r="G53" s="35"/>
      <c r="H53" s="36"/>
      <c r="I53" s="345" t="s">
        <v>34</v>
      </c>
      <c r="J53" s="346"/>
      <c r="K53" s="347"/>
      <c r="L53" s="37"/>
      <c r="M53" s="88"/>
      <c r="N53" s="88"/>
    </row>
    <row r="54" spans="1:14" ht="12" customHeight="1" x14ac:dyDescent="0.4">
      <c r="A54" s="290"/>
      <c r="B54" s="291"/>
      <c r="C54" s="295"/>
      <c r="D54" s="38" t="s">
        <v>35</v>
      </c>
      <c r="E54" s="39"/>
      <c r="F54" s="39"/>
      <c r="G54" s="40"/>
      <c r="H54" s="90" t="s">
        <v>182</v>
      </c>
      <c r="I54" s="348"/>
      <c r="J54" s="349"/>
      <c r="K54" s="350"/>
      <c r="L54" s="37"/>
      <c r="M54" s="88"/>
      <c r="N54" s="88"/>
    </row>
    <row r="55" spans="1:14" ht="12" customHeight="1" x14ac:dyDescent="0.4">
      <c r="A55" s="290"/>
      <c r="B55" s="291"/>
      <c r="C55" s="351" t="s">
        <v>37</v>
      </c>
      <c r="D55" s="38" t="s">
        <v>38</v>
      </c>
      <c r="E55" s="39"/>
      <c r="F55" s="39"/>
      <c r="G55" s="39"/>
      <c r="H55" s="41"/>
      <c r="I55" s="345" t="s">
        <v>39</v>
      </c>
      <c r="J55" s="346"/>
      <c r="K55" s="347"/>
      <c r="L55" s="37"/>
      <c r="M55" s="88"/>
      <c r="N55" s="88"/>
    </row>
    <row r="56" spans="1:14" ht="12" customHeight="1" x14ac:dyDescent="0.4">
      <c r="A56" s="292"/>
      <c r="B56" s="293"/>
      <c r="C56" s="352"/>
      <c r="D56" s="42" t="s">
        <v>157</v>
      </c>
      <c r="E56" s="43"/>
      <c r="F56" s="43"/>
      <c r="G56" s="43"/>
      <c r="H56" s="44"/>
      <c r="I56" s="348"/>
      <c r="J56" s="349"/>
      <c r="K56" s="350"/>
      <c r="L56" s="37"/>
      <c r="M56" s="88"/>
      <c r="N56" s="88"/>
    </row>
    <row r="57" spans="1:14" ht="6.75" customHeight="1" x14ac:dyDescent="0.4">
      <c r="A57" s="25"/>
      <c r="B57" s="59"/>
      <c r="C57" s="59"/>
      <c r="D57" s="59"/>
      <c r="E57" s="59"/>
      <c r="F57" s="59"/>
      <c r="G57" s="59"/>
      <c r="H57" s="59"/>
      <c r="I57" s="59"/>
      <c r="J57" s="59"/>
      <c r="K57" s="59"/>
      <c r="L57" s="37"/>
      <c r="M57" s="88"/>
      <c r="N57" s="88"/>
    </row>
    <row r="58" spans="1:14" ht="6" customHeight="1" x14ac:dyDescent="0.4">
      <c r="A58" s="354" t="s">
        <v>28</v>
      </c>
      <c r="B58" s="333"/>
      <c r="C58" s="334"/>
      <c r="D58" s="334"/>
      <c r="E58" s="334"/>
      <c r="F58" s="334"/>
      <c r="G58" s="66"/>
      <c r="H58" s="13"/>
      <c r="I58" s="72"/>
      <c r="J58" s="66"/>
      <c r="K58" s="67"/>
      <c r="L58" s="4"/>
      <c r="M58" s="88"/>
      <c r="N58" s="88"/>
    </row>
    <row r="59" spans="1:14" ht="15" customHeight="1" x14ac:dyDescent="0.4">
      <c r="A59" s="354"/>
      <c r="B59" s="70" t="s">
        <v>153</v>
      </c>
      <c r="C59" s="64"/>
      <c r="D59" s="64"/>
      <c r="E59" s="64"/>
      <c r="F59" s="64"/>
      <c r="G59" s="64"/>
      <c r="H59" s="65"/>
      <c r="I59" s="125"/>
      <c r="J59" s="122" t="str">
        <f>IF(K59=TRUE,"YES","")</f>
        <v/>
      </c>
      <c r="K59" s="129" t="b">
        <v>0</v>
      </c>
      <c r="L59" s="4"/>
      <c r="M59" s="88"/>
      <c r="N59" s="88"/>
    </row>
    <row r="60" spans="1:14" ht="15" customHeight="1" x14ac:dyDescent="0.4">
      <c r="A60" s="11"/>
      <c r="B60" s="70" t="s">
        <v>154</v>
      </c>
      <c r="C60" s="64"/>
      <c r="D60" s="64"/>
      <c r="E60" s="64"/>
      <c r="F60" s="77"/>
      <c r="G60" s="64"/>
      <c r="H60" s="64"/>
      <c r="I60" s="83" t="s">
        <v>209</v>
      </c>
      <c r="J60" s="63"/>
      <c r="K60" s="65"/>
      <c r="L60" s="4"/>
      <c r="M60" s="88"/>
      <c r="N60" s="88"/>
    </row>
    <row r="61" spans="1:14" ht="30" customHeight="1" x14ac:dyDescent="0.4">
      <c r="A61" s="11"/>
      <c r="B61" s="337"/>
      <c r="C61" s="338"/>
      <c r="D61" s="338"/>
      <c r="E61" s="338"/>
      <c r="F61" s="338"/>
      <c r="G61" s="338"/>
      <c r="H61" s="338"/>
      <c r="I61" s="338"/>
      <c r="J61" s="338"/>
      <c r="K61" s="339"/>
      <c r="L61" s="4"/>
      <c r="M61" s="88"/>
      <c r="N61" s="88"/>
    </row>
    <row r="62" spans="1:14" ht="6.75" customHeight="1" x14ac:dyDescent="0.4">
      <c r="A62" s="11"/>
      <c r="B62" s="25"/>
      <c r="C62" s="25"/>
      <c r="D62" s="25"/>
      <c r="E62" s="25"/>
      <c r="F62" s="25"/>
      <c r="G62" s="25"/>
      <c r="H62" s="25"/>
      <c r="I62" s="25"/>
      <c r="J62" s="25"/>
      <c r="K62" s="25"/>
      <c r="L62" s="27"/>
      <c r="M62" s="88"/>
      <c r="N62" s="88"/>
    </row>
    <row r="63" spans="1:14" ht="6" customHeight="1" x14ac:dyDescent="0.4">
      <c r="A63" s="354" t="s">
        <v>221</v>
      </c>
      <c r="B63" s="333"/>
      <c r="C63" s="334"/>
      <c r="D63" s="334"/>
      <c r="E63" s="334"/>
      <c r="F63" s="334"/>
      <c r="G63" s="66"/>
      <c r="H63" s="13"/>
      <c r="I63" s="72"/>
      <c r="J63" s="66"/>
      <c r="K63" s="67"/>
      <c r="L63" s="4"/>
      <c r="M63" s="88"/>
      <c r="N63" s="88"/>
    </row>
    <row r="64" spans="1:14" ht="15" customHeight="1" x14ac:dyDescent="0.4">
      <c r="A64" s="354"/>
      <c r="B64" s="70" t="s">
        <v>222</v>
      </c>
      <c r="C64" s="64"/>
      <c r="D64" s="64"/>
      <c r="E64" s="64"/>
      <c r="F64" s="64"/>
      <c r="G64" s="64"/>
      <c r="H64" s="65"/>
      <c r="I64" s="125"/>
      <c r="J64" s="122" t="str">
        <f>IF(K64=TRUE,"YES","")</f>
        <v/>
      </c>
      <c r="K64" s="129" t="b">
        <v>0</v>
      </c>
      <c r="L64" s="4"/>
      <c r="M64" s="88"/>
      <c r="N64" s="88"/>
    </row>
    <row r="65" spans="1:14" ht="15" customHeight="1" x14ac:dyDescent="0.4">
      <c r="A65" s="11"/>
      <c r="B65" s="70" t="s">
        <v>223</v>
      </c>
      <c r="C65" s="64"/>
      <c r="D65" s="64"/>
      <c r="E65" s="64"/>
      <c r="F65" s="77"/>
      <c r="G65" s="64"/>
      <c r="H65" s="64"/>
      <c r="I65" s="83" t="s">
        <v>209</v>
      </c>
      <c r="J65" s="63"/>
      <c r="K65" s="65"/>
      <c r="L65" s="4"/>
      <c r="M65" s="88"/>
      <c r="N65" s="88"/>
    </row>
    <row r="66" spans="1:14" ht="15" customHeight="1" x14ac:dyDescent="0.4">
      <c r="A66" s="11"/>
      <c r="B66" s="70" t="s">
        <v>224</v>
      </c>
      <c r="C66" s="64"/>
      <c r="D66" s="64"/>
      <c r="E66" s="64"/>
      <c r="F66" s="77"/>
      <c r="G66" s="64"/>
      <c r="H66" s="64"/>
      <c r="I66" s="126"/>
      <c r="J66" s="64"/>
      <c r="K66" s="65"/>
      <c r="L66" s="4"/>
      <c r="M66" s="88"/>
      <c r="N66" s="88"/>
    </row>
    <row r="67" spans="1:14" ht="30" customHeight="1" x14ac:dyDescent="0.4">
      <c r="A67" s="11"/>
      <c r="B67" s="337"/>
      <c r="C67" s="338"/>
      <c r="D67" s="338"/>
      <c r="E67" s="338"/>
      <c r="F67" s="338"/>
      <c r="G67" s="338"/>
      <c r="H67" s="338"/>
      <c r="I67" s="338"/>
      <c r="J67" s="338"/>
      <c r="K67" s="339"/>
      <c r="L67" s="4"/>
      <c r="M67" s="88"/>
      <c r="N67" s="88"/>
    </row>
    <row r="68" spans="1:14" ht="6.75" customHeight="1" x14ac:dyDescent="0.4">
      <c r="A68" s="11"/>
      <c r="B68" s="25"/>
      <c r="C68" s="25"/>
      <c r="D68" s="25"/>
      <c r="E68" s="25"/>
      <c r="F68" s="25"/>
      <c r="G68" s="25"/>
      <c r="H68" s="25"/>
      <c r="I68" s="25"/>
      <c r="J68" s="25"/>
      <c r="K68" s="25"/>
      <c r="L68" s="27"/>
      <c r="M68" s="88"/>
      <c r="N68" s="88"/>
    </row>
    <row r="69" spans="1:14" ht="6" customHeight="1" x14ac:dyDescent="0.4">
      <c r="A69" s="328" t="s">
        <v>29</v>
      </c>
      <c r="B69" s="333"/>
      <c r="C69" s="334"/>
      <c r="D69" s="334"/>
      <c r="E69" s="334"/>
      <c r="F69" s="334"/>
      <c r="G69" s="66"/>
      <c r="H69" s="72"/>
      <c r="I69" s="72"/>
      <c r="J69" s="66"/>
      <c r="K69" s="67"/>
      <c r="L69" s="4"/>
      <c r="M69" s="88"/>
      <c r="N69" s="88"/>
    </row>
    <row r="70" spans="1:14" ht="30" customHeight="1" x14ac:dyDescent="0.4">
      <c r="A70" s="328"/>
      <c r="B70" s="331" t="s">
        <v>155</v>
      </c>
      <c r="C70" s="332"/>
      <c r="D70" s="332"/>
      <c r="E70" s="332"/>
      <c r="F70" s="332"/>
      <c r="G70" s="73"/>
      <c r="H70" s="329">
        <v>0</v>
      </c>
      <c r="I70" s="330"/>
      <c r="J70" s="68"/>
      <c r="K70" s="71"/>
      <c r="L70" s="4"/>
      <c r="M70" s="88"/>
      <c r="N70" s="88"/>
    </row>
    <row r="71" spans="1:14" ht="6" customHeight="1" x14ac:dyDescent="0.4">
      <c r="A71" s="11"/>
      <c r="B71" s="74"/>
      <c r="C71" s="75"/>
      <c r="D71" s="75"/>
      <c r="E71" s="75"/>
      <c r="F71" s="75"/>
      <c r="G71" s="75"/>
      <c r="H71" s="75"/>
      <c r="I71" s="75"/>
      <c r="J71" s="75"/>
      <c r="K71" s="76"/>
      <c r="L71" s="4"/>
      <c r="M71" s="88"/>
      <c r="N71" s="88"/>
    </row>
    <row r="72" spans="1:14" ht="6.75" customHeight="1" x14ac:dyDescent="0.4">
      <c r="A72" s="11"/>
      <c r="B72" s="25"/>
      <c r="C72" s="25"/>
      <c r="D72" s="25"/>
      <c r="E72" s="25"/>
      <c r="F72" s="25"/>
      <c r="G72" s="25"/>
      <c r="H72" s="25"/>
      <c r="I72" s="25"/>
      <c r="J72" s="25"/>
      <c r="K72" s="25"/>
      <c r="L72" s="27"/>
      <c r="M72" s="88"/>
      <c r="N72" s="88"/>
    </row>
    <row r="73" spans="1:14" ht="6" customHeight="1" x14ac:dyDescent="0.4">
      <c r="A73" s="328" t="s">
        <v>31</v>
      </c>
      <c r="B73" s="333"/>
      <c r="C73" s="334"/>
      <c r="D73" s="334"/>
      <c r="E73" s="334"/>
      <c r="F73" s="334"/>
      <c r="G73" s="66"/>
      <c r="H73" s="72"/>
      <c r="I73" s="72"/>
      <c r="J73" s="66"/>
      <c r="K73" s="67"/>
      <c r="L73" s="4"/>
      <c r="M73" s="88"/>
      <c r="N73" s="88"/>
    </row>
    <row r="74" spans="1:14" ht="30" customHeight="1" x14ac:dyDescent="0.4">
      <c r="A74" s="328"/>
      <c r="B74" s="331" t="s">
        <v>156</v>
      </c>
      <c r="C74" s="332"/>
      <c r="D74" s="332"/>
      <c r="E74" s="332"/>
      <c r="F74" s="332"/>
      <c r="G74" s="73"/>
      <c r="H74" s="329">
        <v>0</v>
      </c>
      <c r="I74" s="330"/>
      <c r="J74" s="68"/>
      <c r="K74" s="71"/>
      <c r="L74" s="4"/>
      <c r="M74" s="229" t="s">
        <v>9</v>
      </c>
      <c r="N74" s="229"/>
    </row>
    <row r="75" spans="1:14" ht="6" customHeight="1" x14ac:dyDescent="0.4">
      <c r="A75" s="11"/>
      <c r="B75" s="74"/>
      <c r="C75" s="75"/>
      <c r="D75" s="75"/>
      <c r="E75" s="75"/>
      <c r="F75" s="75"/>
      <c r="G75" s="75"/>
      <c r="H75" s="75"/>
      <c r="I75" s="75"/>
      <c r="J75" s="75"/>
      <c r="K75" s="76"/>
      <c r="L75" s="4"/>
      <c r="M75" s="229"/>
      <c r="N75" s="229"/>
    </row>
    <row r="76" spans="1:14" ht="6" customHeight="1" x14ac:dyDescent="0.4">
      <c r="A76" s="11"/>
      <c r="B76" s="68"/>
      <c r="C76" s="68"/>
      <c r="D76" s="68"/>
      <c r="E76" s="68"/>
      <c r="F76" s="68"/>
      <c r="G76" s="68"/>
      <c r="H76" s="68"/>
      <c r="I76" s="68"/>
      <c r="J76" s="68"/>
      <c r="K76" s="68"/>
      <c r="L76" s="4"/>
      <c r="M76" s="229"/>
      <c r="N76" s="229"/>
    </row>
    <row r="77" spans="1:14" ht="30" customHeight="1" x14ac:dyDescent="0.4">
      <c r="A77" s="28" t="s">
        <v>41</v>
      </c>
      <c r="B77" s="242" t="s">
        <v>158</v>
      </c>
      <c r="C77" s="242"/>
      <c r="D77" s="242"/>
      <c r="E77" s="242"/>
      <c r="F77" s="242"/>
      <c r="G77" s="242"/>
      <c r="H77" s="242"/>
      <c r="I77" s="242"/>
      <c r="J77" s="242"/>
      <c r="K77" s="242"/>
      <c r="L77" s="4"/>
      <c r="M77" s="229"/>
      <c r="N77" s="229"/>
    </row>
    <row r="78" spans="1:14" ht="12.75" customHeight="1" x14ac:dyDescent="0.4">
      <c r="A78" s="28"/>
      <c r="B78" s="324" t="str">
        <f>"You have indicated that you are submitting "&amp;N83&amp;" document(s) with this Pro Forma"</f>
        <v>You have indicated that you are submitting 0 document(s) with this Pro Forma</v>
      </c>
      <c r="C78" s="324"/>
      <c r="D78" s="323"/>
      <c r="E78" s="323"/>
      <c r="F78" s="57"/>
      <c r="G78" s="57"/>
      <c r="H78" s="57"/>
      <c r="I78" s="57"/>
      <c r="J78" s="335" t="s">
        <v>172</v>
      </c>
      <c r="K78" s="335"/>
      <c r="L78" s="4"/>
      <c r="M78" s="229"/>
      <c r="N78" s="229"/>
    </row>
    <row r="79" spans="1:14" ht="15" customHeight="1" x14ac:dyDescent="0.4">
      <c r="A79" s="28"/>
      <c r="B79" s="324"/>
      <c r="C79" s="324"/>
      <c r="D79" s="323" t="s">
        <v>160</v>
      </c>
      <c r="E79" s="323"/>
      <c r="F79" s="78"/>
      <c r="G79" s="323" t="s">
        <v>159</v>
      </c>
      <c r="H79" s="323"/>
      <c r="J79" s="323" t="s">
        <v>161</v>
      </c>
      <c r="K79" s="323"/>
      <c r="L79" s="4"/>
      <c r="M79" s="229"/>
      <c r="N79" s="229"/>
    </row>
    <row r="80" spans="1:14" ht="14.25" customHeight="1" x14ac:dyDescent="0.4">
      <c r="A80" s="28"/>
      <c r="C80" s="117" t="s">
        <v>203</v>
      </c>
      <c r="D80" s="118"/>
      <c r="E80" s="119"/>
      <c r="F80" s="117"/>
      <c r="G80" s="118"/>
      <c r="H80" s="120"/>
      <c r="I80" s="117"/>
      <c r="L80" s="4"/>
      <c r="M80" s="229"/>
      <c r="N80" s="229"/>
    </row>
    <row r="81" spans="1:14" ht="15" customHeight="1" x14ac:dyDescent="0.4">
      <c r="A81" s="11"/>
      <c r="B81" s="344" t="s">
        <v>162</v>
      </c>
      <c r="C81" s="344"/>
      <c r="D81" s="125"/>
      <c r="E81" s="122" t="str">
        <f>IF(F81=TRUE,"YES","")</f>
        <v/>
      </c>
      <c r="F81" s="123" t="b">
        <v>0</v>
      </c>
      <c r="G81" s="125"/>
      <c r="H81" s="122" t="str">
        <f>IF(I81=TRUE,"YES","")</f>
        <v>YES</v>
      </c>
      <c r="I81" s="123" t="b">
        <v>1</v>
      </c>
      <c r="J81" s="125"/>
      <c r="K81" s="122" t="str">
        <f>IF(L81=TRUE,"YES","")</f>
        <v/>
      </c>
      <c r="L81" s="124" t="b">
        <v>0</v>
      </c>
      <c r="M81" s="229"/>
      <c r="N81" s="229"/>
    </row>
    <row r="82" spans="1:14" ht="6" customHeight="1" x14ac:dyDescent="0.4">
      <c r="A82" s="11"/>
      <c r="B82" s="68"/>
      <c r="C82" s="68"/>
      <c r="D82" s="68"/>
      <c r="E82" s="68"/>
      <c r="F82" s="115"/>
      <c r="G82" s="68"/>
      <c r="H82" s="68"/>
      <c r="I82" s="115"/>
      <c r="J82" s="68"/>
      <c r="K82" s="68"/>
      <c r="L82" s="116"/>
      <c r="M82" s="88"/>
      <c r="N82" s="88"/>
    </row>
    <row r="83" spans="1:14" ht="15" customHeight="1" x14ac:dyDescent="0.4">
      <c r="A83" s="11"/>
      <c r="B83" s="344" t="s">
        <v>163</v>
      </c>
      <c r="C83" s="344"/>
      <c r="D83" s="125"/>
      <c r="E83" s="122" t="str">
        <f>IF(F83=TRUE,"YES","")</f>
        <v/>
      </c>
      <c r="F83" s="123" t="b">
        <v>0</v>
      </c>
      <c r="G83" s="125"/>
      <c r="H83" s="122" t="str">
        <f>IF(I83=TRUE,"YES","")</f>
        <v>YES</v>
      </c>
      <c r="I83" s="123" t="b">
        <v>1</v>
      </c>
      <c r="J83" s="125"/>
      <c r="K83" s="122" t="str">
        <f>IF(L83=TRUE,"YES","")</f>
        <v/>
      </c>
      <c r="L83" s="124" t="b">
        <v>0</v>
      </c>
      <c r="M83" s="88"/>
      <c r="N83" s="121">
        <f>COUNTIF(F81:F97,TRUE)</f>
        <v>0</v>
      </c>
    </row>
    <row r="84" spans="1:14" ht="6" customHeight="1" x14ac:dyDescent="0.4">
      <c r="A84" s="11"/>
      <c r="B84" s="68"/>
      <c r="C84" s="68"/>
      <c r="D84" s="68"/>
      <c r="E84" s="68"/>
      <c r="F84" s="115"/>
      <c r="G84" s="68"/>
      <c r="H84" s="68"/>
      <c r="I84" s="115"/>
      <c r="J84" s="68"/>
      <c r="K84" s="68"/>
      <c r="L84" s="116"/>
      <c r="M84" s="88"/>
      <c r="N84" s="88"/>
    </row>
    <row r="85" spans="1:14" ht="15" customHeight="1" x14ac:dyDescent="0.4">
      <c r="A85" s="11"/>
      <c r="B85" s="344" t="s">
        <v>199</v>
      </c>
      <c r="C85" s="344"/>
      <c r="D85" s="125"/>
      <c r="E85" s="122" t="str">
        <f>IF(F85=TRUE,"YES","")</f>
        <v/>
      </c>
      <c r="F85" s="123" t="b">
        <v>0</v>
      </c>
      <c r="G85" s="125"/>
      <c r="H85" s="122" t="str">
        <f>IF(I85=TRUE,"YES","")</f>
        <v>YES</v>
      </c>
      <c r="I85" s="123" t="b">
        <v>1</v>
      </c>
      <c r="J85" s="125"/>
      <c r="K85" s="122" t="str">
        <f>IF(L85=TRUE,"YES","")</f>
        <v/>
      </c>
      <c r="L85" s="124" t="b">
        <v>0</v>
      </c>
      <c r="M85" s="88"/>
      <c r="N85" s="88"/>
    </row>
    <row r="86" spans="1:14" ht="6" customHeight="1" x14ac:dyDescent="0.4">
      <c r="A86" s="11"/>
      <c r="B86" s="68"/>
      <c r="C86" s="68"/>
      <c r="D86" s="68"/>
      <c r="E86" s="68"/>
      <c r="F86" s="115"/>
      <c r="G86" s="68"/>
      <c r="H86" s="68"/>
      <c r="I86" s="115"/>
      <c r="J86" s="68"/>
      <c r="K86" s="68"/>
      <c r="L86" s="116"/>
      <c r="M86" s="88"/>
      <c r="N86" s="88"/>
    </row>
    <row r="87" spans="1:14" ht="15" customHeight="1" x14ac:dyDescent="0.4">
      <c r="A87" s="11"/>
      <c r="B87" s="344" t="s">
        <v>164</v>
      </c>
      <c r="C87" s="344"/>
      <c r="D87" s="125"/>
      <c r="E87" s="122" t="str">
        <f>IF(F87=TRUE,"YES","")</f>
        <v/>
      </c>
      <c r="F87" s="123" t="b">
        <v>0</v>
      </c>
      <c r="G87" s="125"/>
      <c r="H87" s="122" t="str">
        <f>IF(I87=TRUE,"YES","")</f>
        <v>YES</v>
      </c>
      <c r="I87" s="123" t="b">
        <v>1</v>
      </c>
      <c r="J87" s="125"/>
      <c r="K87" s="122" t="str">
        <f>IF(L87=TRUE,"YES","")</f>
        <v/>
      </c>
      <c r="L87" s="124" t="b">
        <v>0</v>
      </c>
      <c r="M87" s="88"/>
      <c r="N87" s="88"/>
    </row>
    <row r="88" spans="1:14" ht="6" customHeight="1" x14ac:dyDescent="0.4">
      <c r="A88" s="11"/>
      <c r="B88" s="68"/>
      <c r="C88" s="68"/>
      <c r="D88" s="68"/>
      <c r="E88" s="68"/>
      <c r="F88" s="115"/>
      <c r="G88" s="68"/>
      <c r="H88" s="68"/>
      <c r="I88" s="115"/>
      <c r="J88" s="68"/>
      <c r="K88" s="68"/>
      <c r="L88" s="116"/>
      <c r="M88" s="88"/>
      <c r="N88" s="88"/>
    </row>
    <row r="89" spans="1:14" ht="15" customHeight="1" x14ac:dyDescent="0.4">
      <c r="A89" s="11"/>
      <c r="B89" s="344" t="s">
        <v>165</v>
      </c>
      <c r="C89" s="344"/>
      <c r="D89" s="125"/>
      <c r="E89" s="122" t="str">
        <f>IF(F89=TRUE,"YES","")</f>
        <v/>
      </c>
      <c r="F89" s="123" t="b">
        <v>0</v>
      </c>
      <c r="G89" s="125"/>
      <c r="H89" s="122" t="str">
        <f>IF(I89=TRUE,"YES","")</f>
        <v>YES</v>
      </c>
      <c r="I89" s="123" t="b">
        <v>1</v>
      </c>
      <c r="J89" s="125"/>
      <c r="K89" s="122" t="str">
        <f>IF(L89=TRUE,"YES","")</f>
        <v/>
      </c>
      <c r="L89" s="124" t="b">
        <v>0</v>
      </c>
      <c r="M89" s="88"/>
      <c r="N89" s="88"/>
    </row>
    <row r="90" spans="1:14" ht="6" customHeight="1" x14ac:dyDescent="0.4">
      <c r="A90" s="11"/>
      <c r="B90" s="68"/>
      <c r="C90" s="68"/>
      <c r="D90" s="68"/>
      <c r="E90" s="68"/>
      <c r="F90" s="115"/>
      <c r="G90" s="68"/>
      <c r="H90" s="68"/>
      <c r="I90" s="115"/>
      <c r="J90" s="68"/>
      <c r="K90" s="68"/>
      <c r="L90" s="116"/>
      <c r="M90" s="88"/>
      <c r="N90" s="88"/>
    </row>
    <row r="91" spans="1:14" ht="15" customHeight="1" x14ac:dyDescent="0.4">
      <c r="A91" s="11"/>
      <c r="B91" s="344" t="s">
        <v>166</v>
      </c>
      <c r="C91" s="344"/>
      <c r="D91" s="125"/>
      <c r="E91" s="122" t="str">
        <f>IF(F91=TRUE,"YES","")</f>
        <v/>
      </c>
      <c r="F91" s="123" t="b">
        <v>0</v>
      </c>
      <c r="G91" s="125"/>
      <c r="H91" s="122" t="str">
        <f>IF(I91=TRUE,"YES","")</f>
        <v>YES</v>
      </c>
      <c r="I91" s="123" t="b">
        <v>1</v>
      </c>
      <c r="J91" s="125"/>
      <c r="K91" s="122" t="str">
        <f>IF(L91=TRUE,"YES","")</f>
        <v/>
      </c>
      <c r="L91" s="124" t="b">
        <v>0</v>
      </c>
      <c r="M91" s="88"/>
      <c r="N91" s="88"/>
    </row>
    <row r="92" spans="1:14" ht="6" customHeight="1" x14ac:dyDescent="0.4">
      <c r="A92" s="11"/>
      <c r="B92" s="68"/>
      <c r="C92" s="68"/>
      <c r="D92" s="68"/>
      <c r="E92" s="68"/>
      <c r="F92" s="115"/>
      <c r="G92" s="68"/>
      <c r="H92" s="68"/>
      <c r="I92" s="115"/>
      <c r="J92" s="68"/>
      <c r="K92" s="68"/>
      <c r="L92" s="116"/>
      <c r="M92" s="88"/>
      <c r="N92" s="88"/>
    </row>
    <row r="93" spans="1:14" ht="15" customHeight="1" x14ac:dyDescent="0.4">
      <c r="A93" s="11"/>
      <c r="B93" s="344" t="s">
        <v>167</v>
      </c>
      <c r="C93" s="344"/>
      <c r="D93" s="125"/>
      <c r="E93" s="122" t="str">
        <f>IF(F93=TRUE,"YES","")</f>
        <v/>
      </c>
      <c r="F93" s="123" t="b">
        <v>0</v>
      </c>
      <c r="G93" s="125"/>
      <c r="H93" s="122" t="str">
        <f>IF(I93=TRUE,"YES","")</f>
        <v>YES</v>
      </c>
      <c r="I93" s="123" t="b">
        <v>1</v>
      </c>
      <c r="J93" s="125"/>
      <c r="K93" s="122" t="str">
        <f>IF(L93=TRUE,"YES","")</f>
        <v/>
      </c>
      <c r="L93" s="124" t="b">
        <v>0</v>
      </c>
      <c r="M93" s="88"/>
      <c r="N93" s="88"/>
    </row>
    <row r="94" spans="1:14" ht="6" customHeight="1" x14ac:dyDescent="0.4">
      <c r="A94" s="11"/>
      <c r="B94" s="68"/>
      <c r="C94" s="68"/>
      <c r="D94" s="68"/>
      <c r="E94" s="68"/>
      <c r="F94" s="115"/>
      <c r="G94" s="68"/>
      <c r="H94" s="68"/>
      <c r="I94" s="115"/>
      <c r="J94" s="68"/>
      <c r="K94" s="68"/>
      <c r="L94" s="116"/>
      <c r="M94" s="88"/>
      <c r="N94" s="88"/>
    </row>
    <row r="95" spans="1:14" ht="15" customHeight="1" x14ac:dyDescent="0.4">
      <c r="A95" s="11"/>
      <c r="B95" s="344" t="s">
        <v>168</v>
      </c>
      <c r="C95" s="344"/>
      <c r="D95" s="125"/>
      <c r="E95" s="122" t="str">
        <f>IF(F95=TRUE,"YES","")</f>
        <v/>
      </c>
      <c r="F95" s="123" t="b">
        <v>0</v>
      </c>
      <c r="G95" s="125"/>
      <c r="H95" s="122" t="str">
        <f>IF(I95=TRUE,"YES","")</f>
        <v>YES</v>
      </c>
      <c r="I95" s="123" t="b">
        <v>1</v>
      </c>
      <c r="J95" s="125"/>
      <c r="K95" s="122" t="str">
        <f>IF(L95=TRUE,"YES","")</f>
        <v/>
      </c>
      <c r="L95" s="124" t="b">
        <v>0</v>
      </c>
      <c r="M95" s="88"/>
      <c r="N95" s="88"/>
    </row>
    <row r="96" spans="1:14" ht="6" customHeight="1" x14ac:dyDescent="0.4">
      <c r="A96" s="11"/>
      <c r="B96" s="68"/>
      <c r="C96" s="68"/>
      <c r="D96" s="68"/>
      <c r="E96" s="68"/>
      <c r="F96" s="115"/>
      <c r="G96" s="68"/>
      <c r="H96" s="68"/>
      <c r="I96" s="115"/>
      <c r="J96" s="68"/>
      <c r="K96" s="68"/>
      <c r="L96" s="116"/>
      <c r="M96" s="88"/>
      <c r="N96" s="88"/>
    </row>
    <row r="97" spans="1:14" ht="15" customHeight="1" x14ac:dyDescent="0.4">
      <c r="A97" s="11"/>
      <c r="B97" s="344" t="s">
        <v>169</v>
      </c>
      <c r="C97" s="344"/>
      <c r="D97" s="125"/>
      <c r="E97" s="122" t="str">
        <f>IF(F97=TRUE,"YES","")</f>
        <v/>
      </c>
      <c r="F97" s="123" t="b">
        <v>0</v>
      </c>
      <c r="G97" s="125"/>
      <c r="H97" s="122" t="str">
        <f>IF(I97=TRUE,"YES","")</f>
        <v>YES</v>
      </c>
      <c r="I97" s="123" t="b">
        <v>1</v>
      </c>
      <c r="J97" s="125"/>
      <c r="K97" s="122" t="str">
        <f>IF(L97=TRUE,"YES","")</f>
        <v/>
      </c>
      <c r="L97" s="124" t="b">
        <v>0</v>
      </c>
      <c r="M97" s="88"/>
      <c r="N97" s="88"/>
    </row>
    <row r="98" spans="1:14" ht="15" customHeight="1" x14ac:dyDescent="0.4">
      <c r="A98" s="11"/>
      <c r="B98" s="111" t="s">
        <v>200</v>
      </c>
      <c r="C98" s="68"/>
      <c r="D98" s="68"/>
      <c r="E98" s="68"/>
      <c r="F98" s="68"/>
      <c r="G98" s="68"/>
      <c r="H98" s="68"/>
      <c r="I98" s="68"/>
      <c r="J98" s="68"/>
      <c r="K98" s="68"/>
      <c r="L98" s="4"/>
      <c r="M98" s="88"/>
      <c r="N98" s="88"/>
    </row>
    <row r="99" spans="1:14" ht="6" customHeight="1" x14ac:dyDescent="0.4">
      <c r="A99" s="11"/>
      <c r="B99" s="68"/>
      <c r="C99" s="68"/>
      <c r="D99" s="68"/>
      <c r="E99" s="68"/>
      <c r="F99" s="68"/>
      <c r="G99" s="68"/>
      <c r="H99" s="68"/>
      <c r="I99" s="68"/>
      <c r="J99" s="68"/>
      <c r="K99" s="68"/>
      <c r="L99" s="4"/>
      <c r="M99" s="88"/>
      <c r="N99" s="88"/>
    </row>
    <row r="100" spans="1:14" ht="14.6" x14ac:dyDescent="0.4">
      <c r="A100" s="82"/>
      <c r="B100" s="29" t="s">
        <v>170</v>
      </c>
      <c r="C100" s="13"/>
      <c r="D100" s="13"/>
      <c r="E100" s="13"/>
      <c r="F100" s="13"/>
      <c r="G100" s="13"/>
      <c r="H100" s="13"/>
      <c r="I100" s="13"/>
      <c r="J100" s="13"/>
      <c r="K100" s="24"/>
      <c r="L100" s="4"/>
      <c r="M100" s="88"/>
      <c r="N100" s="88"/>
    </row>
    <row r="101" spans="1:14" ht="11.25" customHeight="1" x14ac:dyDescent="0.4">
      <c r="A101" s="11"/>
      <c r="B101" s="202"/>
      <c r="C101" s="203"/>
      <c r="D101" s="203"/>
      <c r="E101" s="203"/>
      <c r="F101" s="203"/>
      <c r="G101" s="203"/>
      <c r="H101" s="203"/>
      <c r="I101" s="203"/>
      <c r="J101" s="203"/>
      <c r="K101" s="204"/>
      <c r="L101" s="4"/>
      <c r="M101" s="88"/>
      <c r="N101" s="88"/>
    </row>
    <row r="102" spans="1:14" ht="11.25" customHeight="1" x14ac:dyDescent="0.4">
      <c r="A102" s="11"/>
      <c r="B102" s="202"/>
      <c r="C102" s="203"/>
      <c r="D102" s="203"/>
      <c r="E102" s="203"/>
      <c r="F102" s="203"/>
      <c r="G102" s="203"/>
      <c r="H102" s="203"/>
      <c r="I102" s="203"/>
      <c r="J102" s="203"/>
      <c r="K102" s="204"/>
      <c r="L102" s="4"/>
      <c r="M102" s="88"/>
      <c r="N102" s="88"/>
    </row>
    <row r="103" spans="1:14" ht="11.25" customHeight="1" x14ac:dyDescent="0.4">
      <c r="A103" s="11"/>
      <c r="B103" s="202"/>
      <c r="C103" s="203"/>
      <c r="D103" s="203"/>
      <c r="E103" s="203"/>
      <c r="F103" s="203"/>
      <c r="G103" s="203"/>
      <c r="H103" s="203"/>
      <c r="I103" s="203"/>
      <c r="J103" s="203"/>
      <c r="K103" s="204"/>
      <c r="L103" s="4"/>
      <c r="M103" s="88"/>
      <c r="N103" s="88"/>
    </row>
    <row r="104" spans="1:14" ht="11.25" customHeight="1" x14ac:dyDescent="0.4">
      <c r="A104" s="11"/>
      <c r="B104" s="205"/>
      <c r="C104" s="206"/>
      <c r="D104" s="206"/>
      <c r="E104" s="206"/>
      <c r="F104" s="206"/>
      <c r="G104" s="206"/>
      <c r="H104" s="206"/>
      <c r="I104" s="206"/>
      <c r="J104" s="206"/>
      <c r="K104" s="207"/>
      <c r="L104" s="4"/>
      <c r="M104" s="88"/>
      <c r="N104" s="88"/>
    </row>
    <row r="105" spans="1:14" ht="13.5" customHeight="1" x14ac:dyDescent="0.4">
      <c r="A105" s="11"/>
      <c r="B105" s="25"/>
      <c r="C105" s="25"/>
      <c r="D105" s="25"/>
      <c r="E105" s="25"/>
      <c r="F105" s="25"/>
      <c r="G105" s="25"/>
      <c r="H105" s="25"/>
      <c r="I105" s="25"/>
      <c r="J105" s="25"/>
      <c r="K105" s="25"/>
      <c r="L105" s="27"/>
      <c r="M105" s="88"/>
      <c r="N105" s="88"/>
    </row>
    <row r="106" spans="1:14" ht="14.6" x14ac:dyDescent="0.4">
      <c r="A106" s="82" t="s">
        <v>43</v>
      </c>
      <c r="B106" s="29" t="s">
        <v>171</v>
      </c>
      <c r="C106" s="13"/>
      <c r="D106" s="13"/>
      <c r="E106" s="13"/>
      <c r="F106" s="13"/>
      <c r="G106" s="13"/>
      <c r="H106" s="13"/>
      <c r="I106" s="13"/>
      <c r="J106" s="13"/>
      <c r="K106" s="24"/>
      <c r="L106" s="4"/>
      <c r="M106" s="88"/>
      <c r="N106" s="88"/>
    </row>
    <row r="107" spans="1:14" ht="15" customHeight="1" x14ac:dyDescent="0.4">
      <c r="A107" s="11"/>
      <c r="B107" s="202"/>
      <c r="C107" s="203"/>
      <c r="D107" s="203"/>
      <c r="E107" s="203"/>
      <c r="F107" s="203"/>
      <c r="G107" s="203"/>
      <c r="H107" s="203"/>
      <c r="I107" s="203"/>
      <c r="J107" s="203"/>
      <c r="K107" s="204"/>
      <c r="L107" s="4"/>
      <c r="M107" s="88"/>
      <c r="N107" s="88"/>
    </row>
    <row r="108" spans="1:14" ht="14.6" x14ac:dyDescent="0.4">
      <c r="A108" s="11"/>
      <c r="B108" s="202"/>
      <c r="C108" s="203"/>
      <c r="D108" s="203"/>
      <c r="E108" s="203"/>
      <c r="F108" s="203"/>
      <c r="G108" s="203"/>
      <c r="H108" s="203"/>
      <c r="I108" s="203"/>
      <c r="J108" s="203"/>
      <c r="K108" s="204"/>
      <c r="L108" s="4"/>
      <c r="M108" s="88"/>
      <c r="N108" s="88"/>
    </row>
    <row r="109" spans="1:14" ht="14.6" x14ac:dyDescent="0.4">
      <c r="A109" s="11"/>
      <c r="B109" s="202"/>
      <c r="C109" s="203"/>
      <c r="D109" s="203"/>
      <c r="E109" s="203"/>
      <c r="F109" s="203"/>
      <c r="G109" s="203"/>
      <c r="H109" s="203"/>
      <c r="I109" s="203"/>
      <c r="J109" s="203"/>
      <c r="K109" s="204"/>
      <c r="L109" s="4"/>
      <c r="M109" s="88"/>
      <c r="N109" s="88"/>
    </row>
    <row r="110" spans="1:14" ht="14.6" x14ac:dyDescent="0.4">
      <c r="A110" s="11"/>
      <c r="B110" s="202"/>
      <c r="C110" s="203"/>
      <c r="D110" s="203"/>
      <c r="E110" s="203"/>
      <c r="F110" s="203"/>
      <c r="G110" s="203"/>
      <c r="H110" s="203"/>
      <c r="I110" s="203"/>
      <c r="J110" s="203"/>
      <c r="K110" s="204"/>
      <c r="L110" s="4"/>
      <c r="M110" s="88"/>
      <c r="N110" s="88"/>
    </row>
    <row r="111" spans="1:14" ht="14.6" x14ac:dyDescent="0.4">
      <c r="A111" s="11"/>
      <c r="B111" s="202"/>
      <c r="C111" s="203"/>
      <c r="D111" s="203"/>
      <c r="E111" s="203"/>
      <c r="F111" s="203"/>
      <c r="G111" s="203"/>
      <c r="H111" s="203"/>
      <c r="I111" s="203"/>
      <c r="J111" s="203"/>
      <c r="K111" s="204"/>
      <c r="L111" s="4"/>
      <c r="M111" s="88"/>
      <c r="N111" s="88"/>
    </row>
    <row r="112" spans="1:14" ht="14.6" x14ac:dyDescent="0.4">
      <c r="A112" s="11"/>
      <c r="B112" s="205"/>
      <c r="C112" s="206"/>
      <c r="D112" s="206"/>
      <c r="E112" s="206"/>
      <c r="F112" s="206"/>
      <c r="G112" s="206"/>
      <c r="H112" s="206"/>
      <c r="I112" s="206"/>
      <c r="J112" s="206"/>
      <c r="K112" s="207"/>
      <c r="L112" s="4"/>
      <c r="M112" s="88"/>
      <c r="N112" s="88"/>
    </row>
    <row r="113" spans="1:14" ht="6" customHeight="1" x14ac:dyDescent="0.4">
      <c r="A113" s="11"/>
      <c r="B113" s="68"/>
      <c r="C113" s="68"/>
      <c r="D113" s="68"/>
      <c r="E113" s="68"/>
      <c r="F113" s="68"/>
      <c r="G113" s="68"/>
      <c r="H113" s="68"/>
      <c r="I113" s="68"/>
      <c r="J113" s="68"/>
      <c r="K113" s="68"/>
      <c r="L113" s="4"/>
      <c r="M113" s="88"/>
      <c r="N113" s="88"/>
    </row>
    <row r="114" spans="1:14" ht="14.6" x14ac:dyDescent="0.4">
      <c r="A114" s="82" t="s">
        <v>45</v>
      </c>
      <c r="B114" s="29" t="s">
        <v>173</v>
      </c>
      <c r="C114" s="13"/>
      <c r="D114" s="13"/>
      <c r="E114" s="13"/>
      <c r="F114" s="13"/>
      <c r="G114" s="13"/>
      <c r="H114" s="13"/>
      <c r="I114" s="13"/>
      <c r="J114" s="13"/>
      <c r="K114" s="24"/>
      <c r="L114" s="4"/>
      <c r="M114" s="88"/>
      <c r="N114" s="88"/>
    </row>
    <row r="115" spans="1:14" ht="12.75" customHeight="1" x14ac:dyDescent="0.4">
      <c r="A115" s="11"/>
      <c r="B115" s="202"/>
      <c r="C115" s="203"/>
      <c r="D115" s="203"/>
      <c r="E115" s="203"/>
      <c r="F115" s="203"/>
      <c r="G115" s="203"/>
      <c r="H115" s="203"/>
      <c r="I115" s="203"/>
      <c r="J115" s="203"/>
      <c r="K115" s="204"/>
      <c r="L115" s="4"/>
      <c r="M115" s="88"/>
      <c r="N115" s="88"/>
    </row>
    <row r="116" spans="1:14" ht="12.75" customHeight="1" x14ac:dyDescent="0.4">
      <c r="A116" s="11"/>
      <c r="B116" s="202"/>
      <c r="C116" s="203"/>
      <c r="D116" s="203"/>
      <c r="E116" s="203"/>
      <c r="F116" s="203"/>
      <c r="G116" s="203"/>
      <c r="H116" s="203"/>
      <c r="I116" s="203"/>
      <c r="J116" s="203"/>
      <c r="K116" s="204"/>
      <c r="L116" s="4"/>
      <c r="M116" s="88"/>
      <c r="N116" s="88"/>
    </row>
    <row r="117" spans="1:14" ht="12.75" customHeight="1" x14ac:dyDescent="0.4">
      <c r="A117" s="11"/>
      <c r="B117" s="202"/>
      <c r="C117" s="203"/>
      <c r="D117" s="203"/>
      <c r="E117" s="203"/>
      <c r="F117" s="203"/>
      <c r="G117" s="203"/>
      <c r="H117" s="203"/>
      <c r="I117" s="203"/>
      <c r="J117" s="203"/>
      <c r="K117" s="204"/>
      <c r="L117" s="4"/>
      <c r="M117" s="88"/>
      <c r="N117" s="88"/>
    </row>
    <row r="118" spans="1:14" ht="12.75" customHeight="1" x14ac:dyDescent="0.4">
      <c r="A118" s="11"/>
      <c r="B118" s="202"/>
      <c r="C118" s="203"/>
      <c r="D118" s="203"/>
      <c r="E118" s="203"/>
      <c r="F118" s="203"/>
      <c r="G118" s="203"/>
      <c r="H118" s="203"/>
      <c r="I118" s="203"/>
      <c r="J118" s="203"/>
      <c r="K118" s="204"/>
      <c r="L118" s="4"/>
      <c r="M118" s="88"/>
      <c r="N118" s="88"/>
    </row>
    <row r="119" spans="1:14" ht="12.75" customHeight="1" x14ac:dyDescent="0.4">
      <c r="A119" s="11"/>
      <c r="B119" s="202"/>
      <c r="C119" s="203"/>
      <c r="D119" s="203"/>
      <c r="E119" s="203"/>
      <c r="F119" s="203"/>
      <c r="G119" s="203"/>
      <c r="H119" s="203"/>
      <c r="I119" s="203"/>
      <c r="J119" s="203"/>
      <c r="K119" s="204"/>
      <c r="L119" s="4"/>
      <c r="M119" s="88"/>
      <c r="N119" s="88"/>
    </row>
    <row r="120" spans="1:14" ht="12.75" customHeight="1" x14ac:dyDescent="0.4">
      <c r="A120" s="11"/>
      <c r="B120" s="202"/>
      <c r="C120" s="203"/>
      <c r="D120" s="203"/>
      <c r="E120" s="203"/>
      <c r="F120" s="203"/>
      <c r="G120" s="203"/>
      <c r="H120" s="203"/>
      <c r="I120" s="203"/>
      <c r="J120" s="203"/>
      <c r="K120" s="204"/>
      <c r="L120" s="4"/>
      <c r="M120" s="88"/>
      <c r="N120" s="88"/>
    </row>
    <row r="121" spans="1:14" ht="12.75" customHeight="1" x14ac:dyDescent="0.4">
      <c r="A121" s="11"/>
      <c r="B121" s="205"/>
      <c r="C121" s="206"/>
      <c r="D121" s="206"/>
      <c r="E121" s="206"/>
      <c r="F121" s="206"/>
      <c r="G121" s="206"/>
      <c r="H121" s="206"/>
      <c r="I121" s="206"/>
      <c r="J121" s="206"/>
      <c r="K121" s="207"/>
      <c r="L121" s="4"/>
      <c r="M121" s="88"/>
      <c r="N121" s="88"/>
    </row>
    <row r="122" spans="1:14" ht="6" customHeight="1" x14ac:dyDescent="0.4">
      <c r="A122" s="11"/>
      <c r="B122" s="68"/>
      <c r="C122" s="68"/>
      <c r="D122" s="68"/>
      <c r="E122" s="68"/>
      <c r="F122" s="68"/>
      <c r="G122" s="68"/>
      <c r="H122" s="68"/>
      <c r="I122" s="68"/>
      <c r="J122" s="68"/>
      <c r="K122" s="68"/>
      <c r="L122" s="4"/>
      <c r="M122" s="88"/>
      <c r="N122" s="88"/>
    </row>
    <row r="123" spans="1:14" ht="9" customHeight="1" x14ac:dyDescent="0.4">
      <c r="A123" s="28"/>
      <c r="B123" s="25"/>
      <c r="C123" s="25"/>
      <c r="D123" s="25"/>
      <c r="E123" s="25"/>
      <c r="F123" s="25"/>
      <c r="G123" s="25"/>
      <c r="H123" s="25"/>
      <c r="I123" s="91" t="s">
        <v>183</v>
      </c>
      <c r="J123" s="25"/>
      <c r="K123" s="25"/>
      <c r="L123" s="27"/>
      <c r="M123" s="5"/>
      <c r="N123" s="5"/>
    </row>
    <row r="124" spans="1:14" ht="14.6" x14ac:dyDescent="0.4">
      <c r="A124" s="28" t="s">
        <v>72</v>
      </c>
      <c r="B124" s="3" t="s">
        <v>174</v>
      </c>
      <c r="D124" s="248"/>
      <c r="E124" s="249"/>
      <c r="F124" s="249"/>
      <c r="G124" s="250"/>
      <c r="I124" s="246">
        <f>'Application Form'!I105:J105</f>
        <v>0</v>
      </c>
      <c r="J124" s="247"/>
      <c r="K124" s="3" t="s">
        <v>74</v>
      </c>
      <c r="L124" s="4"/>
      <c r="M124" s="5"/>
      <c r="N124" s="5"/>
    </row>
    <row r="125" spans="1:14" ht="14.6" x14ac:dyDescent="0.4">
      <c r="A125" s="25"/>
      <c r="D125" s="251"/>
      <c r="E125" s="252"/>
      <c r="F125" s="252"/>
      <c r="G125" s="253"/>
      <c r="H125" s="361" t="s">
        <v>201</v>
      </c>
      <c r="I125" s="305"/>
      <c r="J125" s="305"/>
      <c r="K125" s="305"/>
      <c r="L125" s="4"/>
      <c r="M125" s="5"/>
      <c r="N125" s="5"/>
    </row>
    <row r="126" spans="1:14" ht="28.5" customHeight="1" x14ac:dyDescent="0.4">
      <c r="A126" s="353" t="s">
        <v>175</v>
      </c>
      <c r="B126" s="353"/>
      <c r="C126" s="353"/>
      <c r="D126" s="353"/>
      <c r="E126" s="353"/>
      <c r="F126" s="353"/>
      <c r="G126" s="353"/>
      <c r="H126" s="353"/>
      <c r="I126" s="353"/>
      <c r="J126" s="353"/>
      <c r="K126" s="353"/>
      <c r="L126" s="353"/>
      <c r="M126" s="5"/>
      <c r="N126" s="5"/>
    </row>
    <row r="127" spans="1:14" ht="45" customHeight="1" x14ac:dyDescent="0.4">
      <c r="A127" s="237" t="s">
        <v>192</v>
      </c>
      <c r="B127" s="237"/>
      <c r="C127" s="237"/>
      <c r="D127" s="237"/>
      <c r="E127" s="237"/>
      <c r="F127" s="237"/>
      <c r="G127" s="237"/>
      <c r="H127" s="237"/>
      <c r="I127" s="237"/>
      <c r="J127" s="237"/>
      <c r="K127" s="237"/>
      <c r="L127" s="4"/>
      <c r="M127" s="5"/>
      <c r="N127" s="5"/>
    </row>
    <row r="128" spans="1:14" ht="3.75" customHeight="1" x14ac:dyDescent="0.4">
      <c r="A128" s="25"/>
      <c r="L128" s="4"/>
      <c r="M128" s="5"/>
      <c r="N128" s="5"/>
    </row>
    <row r="129" spans="1:1" ht="14.6" hidden="1" x14ac:dyDescent="0.4">
      <c r="A129" s="25"/>
    </row>
    <row r="130" spans="1:1" ht="14.6" hidden="1" x14ac:dyDescent="0.4">
      <c r="A130" s="25"/>
    </row>
    <row r="131" spans="1:1" ht="14.6" hidden="1" x14ac:dyDescent="0.4">
      <c r="A131" s="25"/>
    </row>
    <row r="132" spans="1:1" ht="14.6" hidden="1" x14ac:dyDescent="0.4">
      <c r="A132" s="25"/>
    </row>
    <row r="133" spans="1:1" ht="14.6" hidden="1" x14ac:dyDescent="0.4">
      <c r="A133" s="25"/>
    </row>
    <row r="134" spans="1:1" ht="14.6" hidden="1" x14ac:dyDescent="0.4">
      <c r="A134" s="25"/>
    </row>
    <row r="135" spans="1:1" ht="14.6" hidden="1" x14ac:dyDescent="0.4">
      <c r="A135" s="25"/>
    </row>
    <row r="136" spans="1:1" ht="14.6" hidden="1" x14ac:dyDescent="0.4">
      <c r="A136" s="25"/>
    </row>
    <row r="137" spans="1:1" ht="14.6" hidden="1" x14ac:dyDescent="0.4">
      <c r="A137" s="25"/>
    </row>
    <row r="138" spans="1:1" ht="14.6" hidden="1" x14ac:dyDescent="0.4">
      <c r="A138" s="25"/>
    </row>
    <row r="139" spans="1:1" ht="14.6" hidden="1" x14ac:dyDescent="0.4">
      <c r="A139" s="25"/>
    </row>
    <row r="140" spans="1:1" ht="14.6" hidden="1" x14ac:dyDescent="0.4">
      <c r="A140" s="25"/>
    </row>
    <row r="141" spans="1:1" ht="14.6" hidden="1" x14ac:dyDescent="0.4">
      <c r="A141" s="25"/>
    </row>
    <row r="142" spans="1:1" ht="14.6" hidden="1" x14ac:dyDescent="0.4">
      <c r="A142" s="25"/>
    </row>
    <row r="143" spans="1:1" ht="14.6" hidden="1" x14ac:dyDescent="0.4">
      <c r="A143" s="25"/>
    </row>
    <row r="144" spans="1:1" ht="14.6" hidden="1" x14ac:dyDescent="0.4">
      <c r="A144" s="25"/>
    </row>
    <row r="145" spans="1:1" ht="14.6" hidden="1" x14ac:dyDescent="0.4">
      <c r="A145" s="25"/>
    </row>
    <row r="146" spans="1:1" ht="14.6" hidden="1" x14ac:dyDescent="0.4">
      <c r="A146" s="25"/>
    </row>
    <row r="147" spans="1:1" ht="14.6" hidden="1" x14ac:dyDescent="0.4">
      <c r="A147" s="25"/>
    </row>
    <row r="148" spans="1:1" ht="14.6" hidden="1" x14ac:dyDescent="0.4">
      <c r="A148" s="25"/>
    </row>
    <row r="149" spans="1:1" ht="14.6" hidden="1" x14ac:dyDescent="0.4">
      <c r="A149" s="25"/>
    </row>
    <row r="150" spans="1:1" ht="14.6" hidden="1" x14ac:dyDescent="0.4">
      <c r="A150" s="25"/>
    </row>
    <row r="151" spans="1:1" ht="14.6" hidden="1" x14ac:dyDescent="0.4">
      <c r="A151" s="25"/>
    </row>
    <row r="152" spans="1:1" ht="14.6" hidden="1" x14ac:dyDescent="0.4">
      <c r="A152" s="25"/>
    </row>
    <row r="153" spans="1:1" ht="14.6" hidden="1" x14ac:dyDescent="0.4">
      <c r="A153" s="25"/>
    </row>
    <row r="154" spans="1:1" ht="14.6" hidden="1" x14ac:dyDescent="0.4">
      <c r="A154" s="25"/>
    </row>
    <row r="155" spans="1:1" ht="14.6" hidden="1" x14ac:dyDescent="0.4">
      <c r="A155" s="25"/>
    </row>
    <row r="156" spans="1:1" ht="14.6" hidden="1" x14ac:dyDescent="0.4">
      <c r="A156" s="25"/>
    </row>
    <row r="157" spans="1:1" ht="14.6" hidden="1" x14ac:dyDescent="0.4">
      <c r="A157" s="25"/>
    </row>
    <row r="158" spans="1:1" ht="14.6" hidden="1" x14ac:dyDescent="0.4">
      <c r="A158" s="25"/>
    </row>
    <row r="159" spans="1:1" ht="14.6" hidden="1" x14ac:dyDescent="0.4">
      <c r="A159" s="25"/>
    </row>
    <row r="160" spans="1:1" ht="14.6" hidden="1" x14ac:dyDescent="0.4">
      <c r="A160" s="25"/>
    </row>
    <row r="161" spans="1:1" ht="14.6" hidden="1" x14ac:dyDescent="0.4">
      <c r="A161" s="25"/>
    </row>
    <row r="162" spans="1:1" ht="14.6" hidden="1" x14ac:dyDescent="0.4">
      <c r="A162" s="25"/>
    </row>
    <row r="163" spans="1:1" ht="14.6" hidden="1" x14ac:dyDescent="0.4">
      <c r="A163" s="25"/>
    </row>
    <row r="164" spans="1:1" ht="14.6" hidden="1" x14ac:dyDescent="0.4">
      <c r="A164" s="25"/>
    </row>
    <row r="165" spans="1:1" ht="14.6" hidden="1" x14ac:dyDescent="0.4">
      <c r="A165" s="25"/>
    </row>
    <row r="166" spans="1:1" ht="14.6" hidden="1" x14ac:dyDescent="0.4">
      <c r="A166" s="25"/>
    </row>
    <row r="167" spans="1:1" ht="14.6" hidden="1" x14ac:dyDescent="0.4">
      <c r="A167" s="25"/>
    </row>
    <row r="168" spans="1:1" ht="14.6" hidden="1" x14ac:dyDescent="0.4">
      <c r="A168" s="25"/>
    </row>
    <row r="169" spans="1:1" ht="14.6" hidden="1" x14ac:dyDescent="0.4">
      <c r="A169" s="25"/>
    </row>
    <row r="170" spans="1:1" ht="14.6" hidden="1" x14ac:dyDescent="0.4">
      <c r="A170" s="25"/>
    </row>
    <row r="171" spans="1:1" ht="14.6" hidden="1" x14ac:dyDescent="0.4">
      <c r="A171" s="25"/>
    </row>
    <row r="172" spans="1:1" ht="14.6" hidden="1" x14ac:dyDescent="0.4">
      <c r="A172" s="25"/>
    </row>
    <row r="173" spans="1:1" ht="14.6" hidden="1" x14ac:dyDescent="0.4">
      <c r="A173" s="25"/>
    </row>
    <row r="174" spans="1:1" ht="14.6" hidden="1" x14ac:dyDescent="0.4">
      <c r="A174" s="25"/>
    </row>
    <row r="175" spans="1:1" ht="14.6" hidden="1" x14ac:dyDescent="0.4">
      <c r="A175" s="25"/>
    </row>
    <row r="176" spans="1:1" ht="14.6" hidden="1" x14ac:dyDescent="0.4">
      <c r="A176" s="25"/>
    </row>
    <row r="177" spans="1:1" ht="14.6" hidden="1" x14ac:dyDescent="0.4">
      <c r="A177" s="25"/>
    </row>
    <row r="178" spans="1:1" ht="14.6" hidden="1" x14ac:dyDescent="0.4">
      <c r="A178" s="25"/>
    </row>
    <row r="179" spans="1:1" ht="14.6" hidden="1" x14ac:dyDescent="0.4">
      <c r="A179" s="25"/>
    </row>
    <row r="180" spans="1:1" ht="14.6" hidden="1" x14ac:dyDescent="0.4">
      <c r="A180" s="25"/>
    </row>
    <row r="181" spans="1:1" ht="14.6" hidden="1" x14ac:dyDescent="0.4">
      <c r="A181" s="25"/>
    </row>
    <row r="182" spans="1:1" ht="14.6" hidden="1" x14ac:dyDescent="0.4">
      <c r="A182" s="25"/>
    </row>
    <row r="183" spans="1:1" ht="14.6" hidden="1" x14ac:dyDescent="0.4">
      <c r="A183" s="25"/>
    </row>
    <row r="184" spans="1:1" ht="14.6" hidden="1" x14ac:dyDescent="0.4">
      <c r="A184" s="25"/>
    </row>
    <row r="185" spans="1:1" ht="14.6" hidden="1" x14ac:dyDescent="0.4">
      <c r="A185" s="25"/>
    </row>
    <row r="186" spans="1:1" ht="14.6" hidden="1" x14ac:dyDescent="0.4">
      <c r="A186" s="25"/>
    </row>
    <row r="187" spans="1:1" ht="14.6" hidden="1" x14ac:dyDescent="0.4">
      <c r="A187" s="25"/>
    </row>
    <row r="188" spans="1:1" ht="14.6" hidden="1" x14ac:dyDescent="0.4">
      <c r="A188" s="25"/>
    </row>
    <row r="189" spans="1:1" ht="14.6" hidden="1" x14ac:dyDescent="0.4">
      <c r="A189" s="25"/>
    </row>
    <row r="190" spans="1:1" ht="14.6" hidden="1" x14ac:dyDescent="0.4">
      <c r="A190" s="25"/>
    </row>
    <row r="191" spans="1:1" ht="14.6" hidden="1" x14ac:dyDescent="0.4">
      <c r="A191" s="25"/>
    </row>
    <row r="192" spans="1:1" ht="14.6" hidden="1" x14ac:dyDescent="0.4">
      <c r="A192" s="25"/>
    </row>
    <row r="193" spans="1:1" ht="14.6" hidden="1" x14ac:dyDescent="0.4">
      <c r="A193" s="25"/>
    </row>
    <row r="194" spans="1:1" ht="14.6" hidden="1" x14ac:dyDescent="0.4">
      <c r="A194" s="25"/>
    </row>
    <row r="195" spans="1:1" ht="14.6" hidden="1" x14ac:dyDescent="0.4">
      <c r="A195" s="25"/>
    </row>
    <row r="196" spans="1:1" ht="14.6" hidden="1" x14ac:dyDescent="0.4">
      <c r="A196" s="25"/>
    </row>
    <row r="197" spans="1:1" ht="14.6" hidden="1" x14ac:dyDescent="0.4">
      <c r="A197" s="25"/>
    </row>
    <row r="198" spans="1:1" ht="14.6" hidden="1" x14ac:dyDescent="0.4">
      <c r="A198" s="25"/>
    </row>
    <row r="199" spans="1:1" ht="14.6" hidden="1" x14ac:dyDescent="0.4">
      <c r="A199" s="25"/>
    </row>
    <row r="200" spans="1:1" ht="14.6" hidden="1" x14ac:dyDescent="0.4">
      <c r="A200" s="25"/>
    </row>
    <row r="201" spans="1:1" ht="14.6" hidden="1" x14ac:dyDescent="0.4">
      <c r="A201" s="25"/>
    </row>
    <row r="202" spans="1:1" ht="14.6" hidden="1" x14ac:dyDescent="0.4">
      <c r="A202" s="25"/>
    </row>
    <row r="203" spans="1:1" ht="14.6" hidden="1" x14ac:dyDescent="0.4">
      <c r="A203" s="25"/>
    </row>
    <row r="204" spans="1:1" ht="14.6" hidden="1" x14ac:dyDescent="0.4">
      <c r="A204" s="25"/>
    </row>
    <row r="205" spans="1:1" ht="14.6" hidden="1" x14ac:dyDescent="0.4">
      <c r="A205" s="25"/>
    </row>
    <row r="206" spans="1:1" ht="14.6" hidden="1" x14ac:dyDescent="0.4">
      <c r="A206" s="25"/>
    </row>
    <row r="207" spans="1:1" ht="14.6" hidden="1" x14ac:dyDescent="0.4">
      <c r="A207" s="25"/>
    </row>
    <row r="208" spans="1:1" ht="14.6" hidden="1" x14ac:dyDescent="0.4">
      <c r="A208" s="25"/>
    </row>
    <row r="209" spans="1:1" ht="14.6" hidden="1" x14ac:dyDescent="0.4">
      <c r="A209" s="25"/>
    </row>
    <row r="210" spans="1:1" ht="14.6" hidden="1" x14ac:dyDescent="0.4">
      <c r="A210" s="25"/>
    </row>
    <row r="211" spans="1:1" ht="14.6" hidden="1" x14ac:dyDescent="0.4">
      <c r="A211" s="25"/>
    </row>
    <row r="212" spans="1:1" ht="14.6" hidden="1" x14ac:dyDescent="0.4">
      <c r="A212" s="25"/>
    </row>
    <row r="213" spans="1:1" ht="14.6" hidden="1" x14ac:dyDescent="0.4">
      <c r="A213" s="25"/>
    </row>
    <row r="214" spans="1:1" ht="14.6" hidden="1" x14ac:dyDescent="0.4">
      <c r="A214" s="25"/>
    </row>
    <row r="215" spans="1:1" ht="14.6" hidden="1" x14ac:dyDescent="0.4">
      <c r="A215" s="25"/>
    </row>
    <row r="216" spans="1:1" ht="14.6" hidden="1" x14ac:dyDescent="0.4">
      <c r="A216" s="25"/>
    </row>
    <row r="217" spans="1:1" ht="14.6" hidden="1" x14ac:dyDescent="0.4">
      <c r="A217" s="25"/>
    </row>
    <row r="218" spans="1:1" ht="14.6" hidden="1" x14ac:dyDescent="0.4">
      <c r="A218" s="25"/>
    </row>
    <row r="219" spans="1:1" ht="14.6" hidden="1" x14ac:dyDescent="0.4">
      <c r="A219" s="25"/>
    </row>
    <row r="220" spans="1:1" ht="14.6" hidden="1" x14ac:dyDescent="0.4">
      <c r="A220" s="25"/>
    </row>
    <row r="282" spans="1:14" ht="15" customHeight="1" x14ac:dyDescent="0.4">
      <c r="A282" s="130">
        <v>1</v>
      </c>
      <c r="B282" s="131" t="str">
        <f>IF(F81,"TdCon+","")</f>
        <v/>
      </c>
      <c r="C282" s="131"/>
      <c r="D282" s="131"/>
      <c r="E282" s="131"/>
      <c r="F282" s="131"/>
      <c r="G282" s="131"/>
      <c r="H282" s="131"/>
      <c r="I282" s="131"/>
      <c r="J282" s="131"/>
      <c r="K282" s="131"/>
      <c r="L282" s="131"/>
      <c r="M282" s="131"/>
      <c r="N282" s="131"/>
    </row>
    <row r="283" spans="1:14" ht="15" customHeight="1" x14ac:dyDescent="0.4">
      <c r="A283" s="130">
        <v>2</v>
      </c>
      <c r="B283" s="131" t="str">
        <f>IF(F83,"Arpt+","")</f>
        <v/>
      </c>
      <c r="C283" s="131">
        <f>'Application Form'!D10</f>
        <v>0</v>
      </c>
      <c r="D283" s="131">
        <f>'Application Form'!D11:K11</f>
        <v>0</v>
      </c>
      <c r="E283" s="131">
        <f>'Application Form'!D13</f>
        <v>0</v>
      </c>
      <c r="F283" s="131">
        <f>'Application Form'!D14</f>
        <v>0</v>
      </c>
      <c r="G283" s="133">
        <f>'Application Form'!D15</f>
        <v>0</v>
      </c>
      <c r="H283" s="133" t="s">
        <v>185</v>
      </c>
      <c r="I283" s="131">
        <f>'Application Form'!D18</f>
        <v>0</v>
      </c>
      <c r="J283" s="131" t="e">
        <f>LEFT('Application Form'!D19,FIND(" ",'Application Form'!D19)-1)</f>
        <v>#VALUE!</v>
      </c>
      <c r="K283" s="133" t="e">
        <f>RIGHT('Application Form'!D19,LEN('Application Form'!D19)-FIND(" ",'Application Form'!D19))</f>
        <v>#VALUE!</v>
      </c>
      <c r="L283" s="131" t="str">
        <f>D18&amp;"-"&amp;D19</f>
        <v>-</v>
      </c>
      <c r="M283" s="131"/>
      <c r="N283" s="131"/>
    </row>
    <row r="284" spans="1:14" ht="15" customHeight="1" x14ac:dyDescent="0.4">
      <c r="A284" s="130">
        <v>3</v>
      </c>
      <c r="B284" s="131" t="str">
        <f>IF(F85,"Accs+","")</f>
        <v/>
      </c>
      <c r="C284" s="131"/>
      <c r="D284" s="131"/>
      <c r="E284" s="131"/>
      <c r="F284" s="131"/>
      <c r="G284" s="131"/>
      <c r="H284" s="131"/>
      <c r="I284" s="131"/>
      <c r="J284" s="131"/>
      <c r="K284" s="131"/>
      <c r="L284" s="131"/>
      <c r="M284" s="131"/>
      <c r="N284" s="131"/>
    </row>
    <row r="285" spans="1:14" ht="15" customHeight="1" x14ac:dyDescent="0.4">
      <c r="A285" s="130">
        <v>4</v>
      </c>
      <c r="B285" s="131" t="str">
        <f>IF(F87,"CpSg+","")</f>
        <v/>
      </c>
      <c r="C285" s="131"/>
      <c r="D285" s="131"/>
      <c r="E285" s="131"/>
      <c r="F285" s="131"/>
      <c r="G285" s="131"/>
      <c r="H285" s="131"/>
      <c r="I285" s="131"/>
      <c r="J285" s="131"/>
      <c r="K285" s="131"/>
      <c r="L285" s="131"/>
      <c r="M285" s="131"/>
      <c r="N285" s="131"/>
    </row>
    <row r="286" spans="1:14" ht="15" customHeight="1" x14ac:dyDescent="0.4">
      <c r="A286" s="130">
        <v>5</v>
      </c>
      <c r="B286" s="131" t="str">
        <f>IF(F89,"EqOpp+","")</f>
        <v/>
      </c>
      <c r="C286" s="131"/>
      <c r="D286" s="131"/>
      <c r="E286" s="131"/>
      <c r="F286" s="131"/>
      <c r="G286" s="131"/>
      <c r="H286" s="131"/>
      <c r="I286" s="131"/>
      <c r="J286" s="131"/>
      <c r="K286" s="131"/>
      <c r="L286" s="131"/>
      <c r="M286" s="131"/>
      <c r="N286" s="131"/>
    </row>
    <row r="287" spans="1:14" ht="15" customHeight="1" x14ac:dyDescent="0.4">
      <c r="A287" s="130">
        <v>6</v>
      </c>
      <c r="B287" s="131" t="str">
        <f>IF(F91,"DivPo+","")</f>
        <v/>
      </c>
      <c r="C287" s="131"/>
      <c r="D287" s="131"/>
      <c r="E287" s="131"/>
      <c r="F287" s="131"/>
      <c r="G287" s="131"/>
      <c r="H287" s="131"/>
      <c r="I287" s="131"/>
      <c r="J287" s="131"/>
      <c r="K287" s="131"/>
      <c r="L287" s="131"/>
      <c r="M287" s="131"/>
      <c r="N287" s="131"/>
    </row>
    <row r="288" spans="1:14" ht="15" customHeight="1" x14ac:dyDescent="0.4">
      <c r="A288" s="130">
        <v>7</v>
      </c>
      <c r="B288" s="131" t="str">
        <f>IF(F93,"H&amp;S+","")</f>
        <v/>
      </c>
      <c r="C288" s="131"/>
      <c r="D288" s="131"/>
      <c r="E288" s="131"/>
      <c r="F288" s="131"/>
      <c r="G288" s="131"/>
      <c r="H288" s="131"/>
      <c r="I288" s="131"/>
      <c r="J288" s="131"/>
      <c r="K288" s="131"/>
      <c r="L288" s="131"/>
      <c r="M288" s="131"/>
      <c r="N288" s="131"/>
    </row>
    <row r="289" spans="1:14" ht="15" customHeight="1" x14ac:dyDescent="0.4">
      <c r="A289" s="130">
        <v>8</v>
      </c>
      <c r="B289" s="131" t="str">
        <f>IF(F95,"Ins+","")</f>
        <v/>
      </c>
      <c r="C289" s="131"/>
      <c r="D289" s="131"/>
      <c r="E289" s="131"/>
      <c r="F289" s="131"/>
      <c r="G289" s="131"/>
      <c r="H289" s="131"/>
      <c r="I289" s="131"/>
      <c r="J289" s="131"/>
      <c r="K289" s="131"/>
      <c r="L289" s="131"/>
      <c r="M289" s="131"/>
      <c r="N289" s="131"/>
    </row>
    <row r="290" spans="1:14" ht="15" customHeight="1" x14ac:dyDescent="0.4">
      <c r="A290" s="130">
        <v>9</v>
      </c>
      <c r="B290" s="131" t="str">
        <f>IF(F97,"Othr","")</f>
        <v/>
      </c>
      <c r="C290" s="131" t="str">
        <f>B282&amp;B283&amp;B284&amp;B285&amp;B286&amp;B287&amp;B288&amp;B289&amp;B290</f>
        <v/>
      </c>
      <c r="D290" s="131"/>
      <c r="E290" s="131"/>
      <c r="F290" s="131"/>
      <c r="G290" s="131"/>
      <c r="H290" s="131"/>
      <c r="I290" s="131"/>
      <c r="J290" s="131"/>
      <c r="K290" s="131"/>
      <c r="L290" s="131"/>
      <c r="M290" s="131"/>
      <c r="N290" s="131"/>
    </row>
    <row r="291" spans="1:14" ht="15" customHeight="1" x14ac:dyDescent="0.4"/>
  </sheetData>
  <sheetProtection algorithmName="SHA-512" hashValue="LOl2KxkEQUjDk41P6m3a60g0gEHj+406wa799In1mG/9vrmhY0NaY3DDCFF2KnnPlCyrH2c4nIC5yQKUcyslMA==" saltValue="uwH7V6r2r5RimqRrX3Pgcw==" spinCount="100000" sheet="1" formatCells="0" insertHyperlinks="0" selectLockedCells="1"/>
  <mergeCells count="77">
    <mergeCell ref="B83:C83"/>
    <mergeCell ref="B85:C85"/>
    <mergeCell ref="B107:K112"/>
    <mergeCell ref="A63:A64"/>
    <mergeCell ref="B63:F63"/>
    <mergeCell ref="B67:K67"/>
    <mergeCell ref="B89:C89"/>
    <mergeCell ref="B87:C87"/>
    <mergeCell ref="B115:K121"/>
    <mergeCell ref="B93:C93"/>
    <mergeCell ref="D124:G125"/>
    <mergeCell ref="I124:J124"/>
    <mergeCell ref="B95:C95"/>
    <mergeCell ref="B101:K104"/>
    <mergeCell ref="H125:K125"/>
    <mergeCell ref="M40:N43"/>
    <mergeCell ref="B58:F58"/>
    <mergeCell ref="A58:A59"/>
    <mergeCell ref="D27:K27"/>
    <mergeCell ref="D17:K17"/>
    <mergeCell ref="D18:E18"/>
    <mergeCell ref="D19:E19"/>
    <mergeCell ref="B39:K39"/>
    <mergeCell ref="D22:F22"/>
    <mergeCell ref="D23:K23"/>
    <mergeCell ref="D24:K24"/>
    <mergeCell ref="D25:K25"/>
    <mergeCell ref="D26:K26"/>
    <mergeCell ref="H37:J37"/>
    <mergeCell ref="A127:K127"/>
    <mergeCell ref="A53:B56"/>
    <mergeCell ref="C53:C54"/>
    <mergeCell ref="I53:K54"/>
    <mergeCell ref="C55:C56"/>
    <mergeCell ref="I55:K56"/>
    <mergeCell ref="A69:A70"/>
    <mergeCell ref="B97:C97"/>
    <mergeCell ref="J79:K79"/>
    <mergeCell ref="G79:H79"/>
    <mergeCell ref="D79:E79"/>
    <mergeCell ref="B91:C91"/>
    <mergeCell ref="B77:K77"/>
    <mergeCell ref="B69:F69"/>
    <mergeCell ref="A73:A74"/>
    <mergeCell ref="A126:L126"/>
    <mergeCell ref="M74:N81"/>
    <mergeCell ref="B8:K8"/>
    <mergeCell ref="M9:N16"/>
    <mergeCell ref="D10:K10"/>
    <mergeCell ref="D11:K11"/>
    <mergeCell ref="D13:K13"/>
    <mergeCell ref="D14:K14"/>
    <mergeCell ref="D15:K15"/>
    <mergeCell ref="D16:K16"/>
    <mergeCell ref="D28:K28"/>
    <mergeCell ref="B40:K40"/>
    <mergeCell ref="H43:I43"/>
    <mergeCell ref="B42:D43"/>
    <mergeCell ref="B61:K61"/>
    <mergeCell ref="B81:C81"/>
    <mergeCell ref="M47:N48"/>
    <mergeCell ref="H5:K5"/>
    <mergeCell ref="D78:E78"/>
    <mergeCell ref="B78:C79"/>
    <mergeCell ref="I1:K1"/>
    <mergeCell ref="H4:K4"/>
    <mergeCell ref="B6:G7"/>
    <mergeCell ref="A2:K2"/>
    <mergeCell ref="A42:A43"/>
    <mergeCell ref="B47:K51"/>
    <mergeCell ref="H70:I70"/>
    <mergeCell ref="B70:F70"/>
    <mergeCell ref="B73:F73"/>
    <mergeCell ref="B74:F74"/>
    <mergeCell ref="H74:I74"/>
    <mergeCell ref="A9:K9"/>
    <mergeCell ref="J78:K78"/>
  </mergeCells>
  <dataValidations count="1">
    <dataValidation type="textLength" operator="equal" allowBlank="1" showInputMessage="1" showErrorMessage="1" error="Please enter 8 digits here" sqref="D19:E19" xr:uid="{00000000-0002-0000-0100-000000000000}">
      <formula1>8</formula1>
    </dataValidation>
  </dataValidations>
  <hyperlinks>
    <hyperlink ref="H125:K125" location="'Pro Forma'!D10" display="'Pro Forma'!D10" xr:uid="{00000000-0004-0000-0100-000000000000}"/>
  </hyperlinks>
  <pageMargins left="0.35433070866141736" right="0.15748031496062992" top="0.17" bottom="0.31496062992125984" header="0.15748031496062992" footer="0.15748031496062992"/>
  <pageSetup paperSize="9" scale="87" fitToHeight="2" orientation="portrait" horizontalDpi="4294967294" r:id="rId1"/>
  <headerFooter>
    <oddFooter>&amp;L&amp;8&amp;Z&amp;F</oddFooter>
  </headerFooter>
  <rowBreaks count="1" manualBreakCount="1">
    <brk id="57"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21771</xdr:colOff>
                    <xdr:row>84</xdr:row>
                    <xdr:rowOff>27214</xdr:rowOff>
                  </from>
                  <to>
                    <xdr:col>3</xdr:col>
                    <xdr:colOff>239486</xdr:colOff>
                    <xdr:row>84</xdr:row>
                    <xdr:rowOff>179614</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21771</xdr:colOff>
                    <xdr:row>82</xdr:row>
                    <xdr:rowOff>27214</xdr:rowOff>
                  </from>
                  <to>
                    <xdr:col>3</xdr:col>
                    <xdr:colOff>239486</xdr:colOff>
                    <xdr:row>82</xdr:row>
                    <xdr:rowOff>179614</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21771</xdr:colOff>
                    <xdr:row>86</xdr:row>
                    <xdr:rowOff>27214</xdr:rowOff>
                  </from>
                  <to>
                    <xdr:col>3</xdr:col>
                    <xdr:colOff>239486</xdr:colOff>
                    <xdr:row>86</xdr:row>
                    <xdr:rowOff>179614</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21771</xdr:colOff>
                    <xdr:row>88</xdr:row>
                    <xdr:rowOff>27214</xdr:rowOff>
                  </from>
                  <to>
                    <xdr:col>3</xdr:col>
                    <xdr:colOff>239486</xdr:colOff>
                    <xdr:row>88</xdr:row>
                    <xdr:rowOff>179614</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21771</xdr:colOff>
                    <xdr:row>90</xdr:row>
                    <xdr:rowOff>27214</xdr:rowOff>
                  </from>
                  <to>
                    <xdr:col>3</xdr:col>
                    <xdr:colOff>239486</xdr:colOff>
                    <xdr:row>90</xdr:row>
                    <xdr:rowOff>179614</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21771</xdr:colOff>
                    <xdr:row>92</xdr:row>
                    <xdr:rowOff>27214</xdr:rowOff>
                  </from>
                  <to>
                    <xdr:col>3</xdr:col>
                    <xdr:colOff>239486</xdr:colOff>
                    <xdr:row>92</xdr:row>
                    <xdr:rowOff>179614</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xdr:col>
                    <xdr:colOff>21771</xdr:colOff>
                    <xdr:row>94</xdr:row>
                    <xdr:rowOff>27214</xdr:rowOff>
                  </from>
                  <to>
                    <xdr:col>3</xdr:col>
                    <xdr:colOff>239486</xdr:colOff>
                    <xdr:row>94</xdr:row>
                    <xdr:rowOff>179614</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3</xdr:col>
                    <xdr:colOff>21771</xdr:colOff>
                    <xdr:row>96</xdr:row>
                    <xdr:rowOff>27214</xdr:rowOff>
                  </from>
                  <to>
                    <xdr:col>3</xdr:col>
                    <xdr:colOff>239486</xdr:colOff>
                    <xdr:row>96</xdr:row>
                    <xdr:rowOff>179614</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6</xdr:col>
                    <xdr:colOff>21771</xdr:colOff>
                    <xdr:row>84</xdr:row>
                    <xdr:rowOff>27214</xdr:rowOff>
                  </from>
                  <to>
                    <xdr:col>6</xdr:col>
                    <xdr:colOff>239486</xdr:colOff>
                    <xdr:row>84</xdr:row>
                    <xdr:rowOff>179614</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6</xdr:col>
                    <xdr:colOff>21771</xdr:colOff>
                    <xdr:row>82</xdr:row>
                    <xdr:rowOff>27214</xdr:rowOff>
                  </from>
                  <to>
                    <xdr:col>6</xdr:col>
                    <xdr:colOff>239486</xdr:colOff>
                    <xdr:row>82</xdr:row>
                    <xdr:rowOff>179614</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6</xdr:col>
                    <xdr:colOff>21771</xdr:colOff>
                    <xdr:row>86</xdr:row>
                    <xdr:rowOff>27214</xdr:rowOff>
                  </from>
                  <to>
                    <xdr:col>6</xdr:col>
                    <xdr:colOff>239486</xdr:colOff>
                    <xdr:row>86</xdr:row>
                    <xdr:rowOff>179614</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6</xdr:col>
                    <xdr:colOff>21771</xdr:colOff>
                    <xdr:row>88</xdr:row>
                    <xdr:rowOff>27214</xdr:rowOff>
                  </from>
                  <to>
                    <xdr:col>6</xdr:col>
                    <xdr:colOff>239486</xdr:colOff>
                    <xdr:row>88</xdr:row>
                    <xdr:rowOff>179614</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6</xdr:col>
                    <xdr:colOff>21771</xdr:colOff>
                    <xdr:row>90</xdr:row>
                    <xdr:rowOff>27214</xdr:rowOff>
                  </from>
                  <to>
                    <xdr:col>6</xdr:col>
                    <xdr:colOff>239486</xdr:colOff>
                    <xdr:row>90</xdr:row>
                    <xdr:rowOff>179614</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6</xdr:col>
                    <xdr:colOff>21771</xdr:colOff>
                    <xdr:row>92</xdr:row>
                    <xdr:rowOff>27214</xdr:rowOff>
                  </from>
                  <to>
                    <xdr:col>6</xdr:col>
                    <xdr:colOff>239486</xdr:colOff>
                    <xdr:row>92</xdr:row>
                    <xdr:rowOff>179614</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6</xdr:col>
                    <xdr:colOff>21771</xdr:colOff>
                    <xdr:row>94</xdr:row>
                    <xdr:rowOff>27214</xdr:rowOff>
                  </from>
                  <to>
                    <xdr:col>6</xdr:col>
                    <xdr:colOff>239486</xdr:colOff>
                    <xdr:row>94</xdr:row>
                    <xdr:rowOff>179614</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6</xdr:col>
                    <xdr:colOff>21771</xdr:colOff>
                    <xdr:row>96</xdr:row>
                    <xdr:rowOff>27214</xdr:rowOff>
                  </from>
                  <to>
                    <xdr:col>6</xdr:col>
                    <xdr:colOff>239486</xdr:colOff>
                    <xdr:row>96</xdr:row>
                    <xdr:rowOff>179614</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9</xdr:col>
                    <xdr:colOff>21771</xdr:colOff>
                    <xdr:row>82</xdr:row>
                    <xdr:rowOff>27214</xdr:rowOff>
                  </from>
                  <to>
                    <xdr:col>9</xdr:col>
                    <xdr:colOff>239486</xdr:colOff>
                    <xdr:row>82</xdr:row>
                    <xdr:rowOff>179614</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9</xdr:col>
                    <xdr:colOff>21771</xdr:colOff>
                    <xdr:row>84</xdr:row>
                    <xdr:rowOff>27214</xdr:rowOff>
                  </from>
                  <to>
                    <xdr:col>9</xdr:col>
                    <xdr:colOff>239486</xdr:colOff>
                    <xdr:row>84</xdr:row>
                    <xdr:rowOff>179614</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9</xdr:col>
                    <xdr:colOff>21771</xdr:colOff>
                    <xdr:row>86</xdr:row>
                    <xdr:rowOff>27214</xdr:rowOff>
                  </from>
                  <to>
                    <xdr:col>9</xdr:col>
                    <xdr:colOff>239486</xdr:colOff>
                    <xdr:row>86</xdr:row>
                    <xdr:rowOff>179614</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9</xdr:col>
                    <xdr:colOff>21771</xdr:colOff>
                    <xdr:row>88</xdr:row>
                    <xdr:rowOff>27214</xdr:rowOff>
                  </from>
                  <to>
                    <xdr:col>9</xdr:col>
                    <xdr:colOff>239486</xdr:colOff>
                    <xdr:row>88</xdr:row>
                    <xdr:rowOff>179614</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9</xdr:col>
                    <xdr:colOff>21771</xdr:colOff>
                    <xdr:row>90</xdr:row>
                    <xdr:rowOff>27214</xdr:rowOff>
                  </from>
                  <to>
                    <xdr:col>9</xdr:col>
                    <xdr:colOff>239486</xdr:colOff>
                    <xdr:row>90</xdr:row>
                    <xdr:rowOff>179614</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9</xdr:col>
                    <xdr:colOff>21771</xdr:colOff>
                    <xdr:row>92</xdr:row>
                    <xdr:rowOff>27214</xdr:rowOff>
                  </from>
                  <to>
                    <xdr:col>9</xdr:col>
                    <xdr:colOff>239486</xdr:colOff>
                    <xdr:row>92</xdr:row>
                    <xdr:rowOff>179614</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9</xdr:col>
                    <xdr:colOff>21771</xdr:colOff>
                    <xdr:row>94</xdr:row>
                    <xdr:rowOff>27214</xdr:rowOff>
                  </from>
                  <to>
                    <xdr:col>9</xdr:col>
                    <xdr:colOff>239486</xdr:colOff>
                    <xdr:row>94</xdr:row>
                    <xdr:rowOff>179614</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9</xdr:col>
                    <xdr:colOff>21771</xdr:colOff>
                    <xdr:row>96</xdr:row>
                    <xdr:rowOff>27214</xdr:rowOff>
                  </from>
                  <to>
                    <xdr:col>9</xdr:col>
                    <xdr:colOff>239486</xdr:colOff>
                    <xdr:row>96</xdr:row>
                    <xdr:rowOff>179614</xdr:rowOff>
                  </to>
                </anchor>
              </controlPr>
            </control>
          </mc:Choice>
        </mc:AlternateContent>
        <mc:AlternateContent xmlns:mc="http://schemas.openxmlformats.org/markup-compatibility/2006">
          <mc:Choice Requires="x14">
            <control shapeId="2059" r:id="rId28" name="Check Box 11">
              <controlPr defaultSize="0" autoFill="0" autoLine="0" autoPict="0">
                <anchor moveWithCells="1">
                  <from>
                    <xdr:col>6</xdr:col>
                    <xdr:colOff>21771</xdr:colOff>
                    <xdr:row>80</xdr:row>
                    <xdr:rowOff>27214</xdr:rowOff>
                  </from>
                  <to>
                    <xdr:col>6</xdr:col>
                    <xdr:colOff>239486</xdr:colOff>
                    <xdr:row>80</xdr:row>
                    <xdr:rowOff>179614</xdr:rowOff>
                  </to>
                </anchor>
              </controlPr>
            </control>
          </mc:Choice>
        </mc:AlternateContent>
        <mc:AlternateContent xmlns:mc="http://schemas.openxmlformats.org/markup-compatibility/2006">
          <mc:Choice Requires="x14">
            <control shapeId="2068" r:id="rId29" name="Check Box 20">
              <controlPr defaultSize="0" autoFill="0" autoLine="0" autoPict="0">
                <anchor moveWithCells="1">
                  <from>
                    <xdr:col>9</xdr:col>
                    <xdr:colOff>21771</xdr:colOff>
                    <xdr:row>80</xdr:row>
                    <xdr:rowOff>27214</xdr:rowOff>
                  </from>
                  <to>
                    <xdr:col>9</xdr:col>
                    <xdr:colOff>239486</xdr:colOff>
                    <xdr:row>80</xdr:row>
                    <xdr:rowOff>179614</xdr:rowOff>
                  </to>
                </anchor>
              </controlPr>
            </control>
          </mc:Choice>
        </mc:AlternateContent>
        <mc:AlternateContent xmlns:mc="http://schemas.openxmlformats.org/markup-compatibility/2006">
          <mc:Choice Requires="x14">
            <control shapeId="2078" r:id="rId30" name="Check Box 30">
              <controlPr locked="0" defaultSize="0" autoFill="0" autoLine="0" autoPict="0">
                <anchor moveWithCells="1">
                  <from>
                    <xdr:col>3</xdr:col>
                    <xdr:colOff>21771</xdr:colOff>
                    <xdr:row>32</xdr:row>
                    <xdr:rowOff>27214</xdr:rowOff>
                  </from>
                  <to>
                    <xdr:col>3</xdr:col>
                    <xdr:colOff>239486</xdr:colOff>
                    <xdr:row>32</xdr:row>
                    <xdr:rowOff>179614</xdr:rowOff>
                  </to>
                </anchor>
              </controlPr>
            </control>
          </mc:Choice>
        </mc:AlternateContent>
        <mc:AlternateContent xmlns:mc="http://schemas.openxmlformats.org/markup-compatibility/2006">
          <mc:Choice Requires="x14">
            <control shapeId="2079" r:id="rId31" name="Check Box 31">
              <controlPr locked="0" defaultSize="0" autoFill="0" autoLine="0" autoPict="0">
                <anchor moveWithCells="1">
                  <from>
                    <xdr:col>3</xdr:col>
                    <xdr:colOff>21771</xdr:colOff>
                    <xdr:row>34</xdr:row>
                    <xdr:rowOff>27214</xdr:rowOff>
                  </from>
                  <to>
                    <xdr:col>3</xdr:col>
                    <xdr:colOff>239486</xdr:colOff>
                    <xdr:row>34</xdr:row>
                    <xdr:rowOff>179614</xdr:rowOff>
                  </to>
                </anchor>
              </controlPr>
            </control>
          </mc:Choice>
        </mc:AlternateContent>
        <mc:AlternateContent xmlns:mc="http://schemas.openxmlformats.org/markup-compatibility/2006">
          <mc:Choice Requires="x14">
            <control shapeId="2080" r:id="rId32" name="Check Box 32">
              <controlPr locked="0" defaultSize="0" autoFill="0" autoLine="0" autoPict="0">
                <anchor moveWithCells="1">
                  <from>
                    <xdr:col>3</xdr:col>
                    <xdr:colOff>21771</xdr:colOff>
                    <xdr:row>36</xdr:row>
                    <xdr:rowOff>27214</xdr:rowOff>
                  </from>
                  <to>
                    <xdr:col>3</xdr:col>
                    <xdr:colOff>239486</xdr:colOff>
                    <xdr:row>36</xdr:row>
                    <xdr:rowOff>179614</xdr:rowOff>
                  </to>
                </anchor>
              </controlPr>
            </control>
          </mc:Choice>
        </mc:AlternateContent>
        <mc:AlternateContent xmlns:mc="http://schemas.openxmlformats.org/markup-compatibility/2006">
          <mc:Choice Requires="x14">
            <control shapeId="2049" r:id="rId33" name="Check Box 1">
              <controlPr locked="0" defaultSize="0" autoFill="0" autoLine="0" autoPict="0">
                <anchor moveWithCells="1">
                  <from>
                    <xdr:col>3</xdr:col>
                    <xdr:colOff>21771</xdr:colOff>
                    <xdr:row>80</xdr:row>
                    <xdr:rowOff>27214</xdr:rowOff>
                  </from>
                  <to>
                    <xdr:col>3</xdr:col>
                    <xdr:colOff>239486</xdr:colOff>
                    <xdr:row>80</xdr:row>
                    <xdr:rowOff>179614</xdr:rowOff>
                  </to>
                </anchor>
              </controlPr>
            </control>
          </mc:Choice>
        </mc:AlternateContent>
        <mc:AlternateContent xmlns:mc="http://schemas.openxmlformats.org/markup-compatibility/2006">
          <mc:Choice Requires="x14">
            <control shapeId="2081" r:id="rId34" name="Check Box 33">
              <controlPr locked="0" defaultSize="0" autoFill="0" autoLine="0" autoPict="0">
                <anchor moveWithCells="1">
                  <from>
                    <xdr:col>8</xdr:col>
                    <xdr:colOff>21771</xdr:colOff>
                    <xdr:row>58</xdr:row>
                    <xdr:rowOff>27214</xdr:rowOff>
                  </from>
                  <to>
                    <xdr:col>8</xdr:col>
                    <xdr:colOff>239486</xdr:colOff>
                    <xdr:row>58</xdr:row>
                    <xdr:rowOff>179614</xdr:rowOff>
                  </to>
                </anchor>
              </controlPr>
            </control>
          </mc:Choice>
        </mc:AlternateContent>
        <mc:AlternateContent xmlns:mc="http://schemas.openxmlformats.org/markup-compatibility/2006">
          <mc:Choice Requires="x14">
            <control shapeId="2082" r:id="rId35" name="Check Box 34">
              <controlPr locked="0" defaultSize="0" autoFill="0" autoLine="0" autoPict="0">
                <anchor moveWithCells="1">
                  <from>
                    <xdr:col>8</xdr:col>
                    <xdr:colOff>21771</xdr:colOff>
                    <xdr:row>63</xdr:row>
                    <xdr:rowOff>27214</xdr:rowOff>
                  </from>
                  <to>
                    <xdr:col>8</xdr:col>
                    <xdr:colOff>239486</xdr:colOff>
                    <xdr:row>63</xdr:row>
                    <xdr:rowOff>179614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96CA1C66-097B-4454-AB9B-4D85D6FB2637}">
            <xm:f>'Application Form'!$M$4=1</xm:f>
            <x14:dxf>
              <font>
                <color rgb="FFFF0000"/>
              </font>
            </x14:dxf>
          </x14:cfRule>
          <xm:sqref>C53:C54</xm:sqref>
        </x14:conditionalFormatting>
        <x14:conditionalFormatting xmlns:xm="http://schemas.microsoft.com/office/excel/2006/main">
          <x14:cfRule type="expression" priority="1" id="{FB1822BA-2FFC-4BEA-B17C-73985F4FE224}">
            <xm:f>'Application Form'!$M$4</xm:f>
            <x14:dxf>
              <font>
                <color rgb="FFFF0000"/>
              </font>
            </x14:dxf>
          </x14:cfRule>
          <xm:sqref>C282:N290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1223-D9AA-4A36-91DE-69D0F1B7920D}">
  <sheetPr>
    <tabColor theme="6" tint="0.39997558519241921"/>
  </sheetPr>
  <dimension ref="A1:B51"/>
  <sheetViews>
    <sheetView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0" defaultRowHeight="14.6" zeroHeight="1" x14ac:dyDescent="0.4"/>
  <cols>
    <col min="1" max="1" width="4.53515625" style="170" bestFit="1" customWidth="1"/>
    <col min="2" max="2" width="93" style="172" customWidth="1"/>
    <col min="3" max="16384" width="9.15234375" style="155" hidden="1"/>
  </cols>
  <sheetData>
    <row r="1" spans="1:2" ht="18.45" x14ac:dyDescent="0.4">
      <c r="A1" s="153"/>
      <c r="B1" s="154" t="s">
        <v>1</v>
      </c>
    </row>
    <row r="2" spans="1:2" ht="87.45" x14ac:dyDescent="0.4">
      <c r="A2" s="153"/>
      <c r="B2" s="173" t="s">
        <v>306</v>
      </c>
    </row>
    <row r="3" spans="1:2" x14ac:dyDescent="0.4">
      <c r="A3" s="153"/>
      <c r="B3" s="156"/>
    </row>
    <row r="4" spans="1:2" x14ac:dyDescent="0.4">
      <c r="A4" s="153"/>
      <c r="B4" s="157" t="s">
        <v>83</v>
      </c>
    </row>
    <row r="5" spans="1:2" ht="72.900000000000006" x14ac:dyDescent="0.4">
      <c r="A5" s="153"/>
      <c r="B5" s="174" t="s">
        <v>84</v>
      </c>
    </row>
    <row r="6" spans="1:2" ht="72.900000000000006" x14ac:dyDescent="0.4">
      <c r="A6" s="153"/>
      <c r="B6" s="174" t="s">
        <v>236</v>
      </c>
    </row>
    <row r="7" spans="1:2" s="364" customFormat="1" ht="58.3" x14ac:dyDescent="0.4">
      <c r="A7" s="362"/>
      <c r="B7" s="363" t="s">
        <v>291</v>
      </c>
    </row>
    <row r="8" spans="1:2" x14ac:dyDescent="0.4">
      <c r="A8" s="153"/>
      <c r="B8" s="159"/>
    </row>
    <row r="9" spans="1:2" x14ac:dyDescent="0.4">
      <c r="A9" s="160"/>
      <c r="B9" s="175" t="s">
        <v>85</v>
      </c>
    </row>
    <row r="10" spans="1:2" x14ac:dyDescent="0.4">
      <c r="A10" s="160" t="s">
        <v>112</v>
      </c>
      <c r="B10" s="161" t="s">
        <v>237</v>
      </c>
    </row>
    <row r="11" spans="1:2" x14ac:dyDescent="0.4">
      <c r="A11" s="160" t="s">
        <v>113</v>
      </c>
      <c r="B11" s="161" t="s">
        <v>86</v>
      </c>
    </row>
    <row r="12" spans="1:2" x14ac:dyDescent="0.4">
      <c r="A12" s="160" t="s">
        <v>114</v>
      </c>
      <c r="B12" s="161" t="s">
        <v>87</v>
      </c>
    </row>
    <row r="13" spans="1:2" x14ac:dyDescent="0.4">
      <c r="A13" s="160" t="s">
        <v>115</v>
      </c>
      <c r="B13" s="161" t="s">
        <v>88</v>
      </c>
    </row>
    <row r="14" spans="1:2" x14ac:dyDescent="0.4">
      <c r="A14" s="160" t="s">
        <v>116</v>
      </c>
      <c r="B14" s="161" t="s">
        <v>89</v>
      </c>
    </row>
    <row r="15" spans="1:2" ht="102" x14ac:dyDescent="0.4">
      <c r="A15" s="162"/>
      <c r="B15" s="365" t="s">
        <v>292</v>
      </c>
    </row>
    <row r="16" spans="1:2" x14ac:dyDescent="0.4">
      <c r="A16" s="162"/>
      <c r="B16" s="158"/>
    </row>
    <row r="17" spans="1:2" x14ac:dyDescent="0.4">
      <c r="A17" s="162"/>
      <c r="B17" s="175" t="s">
        <v>90</v>
      </c>
    </row>
    <row r="18" spans="1:2" x14ac:dyDescent="0.4">
      <c r="A18" s="160" t="s">
        <v>117</v>
      </c>
      <c r="B18" s="161" t="s">
        <v>239</v>
      </c>
    </row>
    <row r="19" spans="1:2" x14ac:dyDescent="0.4">
      <c r="A19" s="160" t="s">
        <v>118</v>
      </c>
      <c r="B19" s="161" t="s">
        <v>91</v>
      </c>
    </row>
    <row r="20" spans="1:2" x14ac:dyDescent="0.4">
      <c r="A20" s="160" t="s">
        <v>119</v>
      </c>
      <c r="B20" s="161" t="s">
        <v>92</v>
      </c>
    </row>
    <row r="21" spans="1:2" x14ac:dyDescent="0.4">
      <c r="A21" s="160" t="s">
        <v>120</v>
      </c>
      <c r="B21" s="161" t="s">
        <v>93</v>
      </c>
    </row>
    <row r="22" spans="1:2" x14ac:dyDescent="0.4">
      <c r="A22" s="160" t="s">
        <v>121</v>
      </c>
      <c r="B22" s="161" t="s">
        <v>94</v>
      </c>
    </row>
    <row r="23" spans="1:2" x14ac:dyDescent="0.4">
      <c r="A23" s="160"/>
      <c r="B23" s="161"/>
    </row>
    <row r="24" spans="1:2" x14ac:dyDescent="0.4">
      <c r="A24" s="163"/>
      <c r="B24" s="164" t="s">
        <v>232</v>
      </c>
    </row>
    <row r="25" spans="1:2" ht="30.75" customHeight="1" x14ac:dyDescent="0.4">
      <c r="A25" s="163" t="s">
        <v>122</v>
      </c>
      <c r="B25" s="161" t="s">
        <v>95</v>
      </c>
    </row>
    <row r="26" spans="1:2" ht="29.15" x14ac:dyDescent="0.4">
      <c r="A26" s="163" t="s">
        <v>123</v>
      </c>
      <c r="B26" s="161" t="s">
        <v>96</v>
      </c>
    </row>
    <row r="27" spans="1:2" ht="29.15" x14ac:dyDescent="0.4">
      <c r="A27" s="163" t="s">
        <v>124</v>
      </c>
      <c r="B27" s="161" t="s">
        <v>97</v>
      </c>
    </row>
    <row r="28" spans="1:2" ht="29.15" x14ac:dyDescent="0.4">
      <c r="A28" s="163" t="s">
        <v>125</v>
      </c>
      <c r="B28" s="161" t="s">
        <v>98</v>
      </c>
    </row>
    <row r="29" spans="1:2" ht="29.15" x14ac:dyDescent="0.4">
      <c r="A29" s="163" t="s">
        <v>126</v>
      </c>
      <c r="B29" s="161" t="s">
        <v>99</v>
      </c>
    </row>
    <row r="30" spans="1:2" ht="29.15" x14ac:dyDescent="0.4">
      <c r="A30" s="163" t="s">
        <v>127</v>
      </c>
      <c r="B30" s="161" t="s">
        <v>100</v>
      </c>
    </row>
    <row r="31" spans="1:2" x14ac:dyDescent="0.4">
      <c r="A31" s="163" t="s">
        <v>128</v>
      </c>
      <c r="B31" s="161" t="s">
        <v>101</v>
      </c>
    </row>
    <row r="32" spans="1:2" x14ac:dyDescent="0.4">
      <c r="A32" s="163"/>
      <c r="B32" s="161"/>
    </row>
    <row r="33" spans="1:2" x14ac:dyDescent="0.4">
      <c r="A33" s="165" t="s">
        <v>135</v>
      </c>
      <c r="B33" s="166" t="s">
        <v>233</v>
      </c>
    </row>
    <row r="34" spans="1:2" ht="72.900000000000006" x14ac:dyDescent="0.4">
      <c r="A34" s="165" t="s">
        <v>129</v>
      </c>
      <c r="B34" s="174" t="s">
        <v>102</v>
      </c>
    </row>
    <row r="35" spans="1:2" ht="58.85" customHeight="1" x14ac:dyDescent="0.4">
      <c r="A35" s="165" t="s">
        <v>130</v>
      </c>
      <c r="B35" s="174" t="s">
        <v>290</v>
      </c>
    </row>
    <row r="36" spans="1:2" ht="43.75" x14ac:dyDescent="0.4">
      <c r="A36" s="165" t="s">
        <v>131</v>
      </c>
      <c r="B36" s="174" t="s">
        <v>103</v>
      </c>
    </row>
    <row r="37" spans="1:2" ht="58.3" x14ac:dyDescent="0.4">
      <c r="A37" s="165" t="s">
        <v>132</v>
      </c>
      <c r="B37" s="174" t="s">
        <v>238</v>
      </c>
    </row>
    <row r="38" spans="1:2" ht="29.15" x14ac:dyDescent="0.4">
      <c r="A38" s="165" t="s">
        <v>133</v>
      </c>
      <c r="B38" s="174" t="s">
        <v>235</v>
      </c>
    </row>
    <row r="39" spans="1:2" ht="58.3" x14ac:dyDescent="0.4">
      <c r="A39" s="165" t="s">
        <v>134</v>
      </c>
      <c r="B39" s="174" t="s">
        <v>143</v>
      </c>
    </row>
    <row r="40" spans="1:2" x14ac:dyDescent="0.4">
      <c r="A40" s="153"/>
      <c r="B40" s="167" t="s">
        <v>104</v>
      </c>
    </row>
    <row r="41" spans="1:2" x14ac:dyDescent="0.4">
      <c r="A41" s="153"/>
      <c r="B41" s="157" t="s">
        <v>105</v>
      </c>
    </row>
    <row r="42" spans="1:2" x14ac:dyDescent="0.4">
      <c r="A42" s="153"/>
      <c r="B42" s="168" t="s">
        <v>106</v>
      </c>
    </row>
    <row r="43" spans="1:2" ht="84.75" customHeight="1" x14ac:dyDescent="0.4">
      <c r="A43" s="153"/>
      <c r="B43" s="169" t="s">
        <v>107</v>
      </c>
    </row>
    <row r="44" spans="1:2" ht="55.5" customHeight="1" x14ac:dyDescent="0.4">
      <c r="A44" s="153"/>
      <c r="B44" s="168" t="s">
        <v>234</v>
      </c>
    </row>
    <row r="45" spans="1:2" ht="45" customHeight="1" x14ac:dyDescent="0.4">
      <c r="A45" s="153"/>
      <c r="B45" s="168" t="s">
        <v>108</v>
      </c>
    </row>
    <row r="46" spans="1:2" ht="59.25" customHeight="1" x14ac:dyDescent="0.4">
      <c r="A46" s="153"/>
      <c r="B46" s="168" t="s">
        <v>109</v>
      </c>
    </row>
    <row r="47" spans="1:2" ht="45" customHeight="1" x14ac:dyDescent="0.4">
      <c r="A47" s="153"/>
      <c r="B47" s="168" t="s">
        <v>110</v>
      </c>
    </row>
    <row r="48" spans="1:2" ht="53.25" customHeight="1" x14ac:dyDescent="0.4">
      <c r="A48" s="153"/>
      <c r="B48" s="168" t="s">
        <v>111</v>
      </c>
    </row>
    <row r="49" spans="1:2" x14ac:dyDescent="0.4">
      <c r="A49" s="153"/>
      <c r="B49" s="153"/>
    </row>
    <row r="50" spans="1:2" hidden="1" x14ac:dyDescent="0.4">
      <c r="B50" s="171"/>
    </row>
    <row r="51" spans="1:2" x14ac:dyDescent="0.4">
      <c r="A51" s="153"/>
      <c r="B51" s="153"/>
    </row>
  </sheetData>
  <sheetProtection algorithmName="SHA-512" hashValue="fEC17+Pb7dE18T3G7f7zWqW203Figu/0YRQT8KOm9WazYECwXyUe+j3gDhhPLy52lrWKiNSdFMgyXOe2cB2sFw==" saltValue="4GfutCPpWw/8TqJ6GQd9gA==" spinCount="100000" sheet="1" objects="1" scenarios="1" selectLockedCells="1"/>
  <pageMargins left="0.55000000000000004" right="0.26" top="0.88" bottom="0.45" header="0.17" footer="0.16"/>
  <pageSetup paperSize="9" scale="96" fitToHeight="2" orientation="portrait" horizontalDpi="4294967294" verticalDpi="0" r:id="rId1"/>
  <rowBreaks count="1" manualBreakCount="1">
    <brk id="3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Application Form</vt:lpstr>
      <vt:lpstr>Pro Forma</vt:lpstr>
      <vt:lpstr>Advice Sheet</vt:lpstr>
      <vt:lpstr>'Advice Sheet'!Print_Area</vt:lpstr>
      <vt:lpstr>'Application Form'!Print_Area</vt:lpstr>
      <vt:lpstr>'Pro 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Chappell</dc:creator>
  <cp:lastModifiedBy>Helen Froggatt</cp:lastModifiedBy>
  <cp:lastPrinted>2024-05-15T14:51:46Z</cp:lastPrinted>
  <dcterms:created xsi:type="dcterms:W3CDTF">2017-08-21T13:24:51Z</dcterms:created>
  <dcterms:modified xsi:type="dcterms:W3CDTF">2026-05-15T16:01:25Z</dcterms:modified>
</cp:coreProperties>
</file>